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8715"/>
  </bookViews>
  <sheets>
    <sheet name="для сайта" sheetId="1" r:id="rId1"/>
  </sheets>
  <calcPr calcId="124519"/>
</workbook>
</file>

<file path=xl/calcChain.xml><?xml version="1.0" encoding="utf-8"?>
<calcChain xmlns="http://schemas.openxmlformats.org/spreadsheetml/2006/main">
  <c r="L199" i="1"/>
  <c r="B196"/>
  <c r="A196"/>
  <c r="L195"/>
  <c r="N195" s="1"/>
  <c r="G195"/>
  <c r="J195"/>
  <c r="I195"/>
  <c r="H195"/>
  <c r="F195"/>
  <c r="B186"/>
  <c r="A186"/>
  <c r="M196"/>
  <c r="G185"/>
  <c r="G196" s="1"/>
  <c r="J185"/>
  <c r="J196" s="1"/>
  <c r="I185"/>
  <c r="H185"/>
  <c r="F185"/>
  <c r="F196" s="1"/>
  <c r="B177"/>
  <c r="A177"/>
  <c r="J176"/>
  <c r="I176"/>
  <c r="H176"/>
  <c r="G176"/>
  <c r="F176"/>
  <c r="B167"/>
  <c r="A167"/>
  <c r="M177"/>
  <c r="J166"/>
  <c r="J177" s="1"/>
  <c r="I166"/>
  <c r="I177" s="1"/>
  <c r="H166"/>
  <c r="H177" s="1"/>
  <c r="G166"/>
  <c r="G177" s="1"/>
  <c r="F166"/>
  <c r="F177" s="1"/>
  <c r="B158"/>
  <c r="A158"/>
  <c r="L157"/>
  <c r="N157" s="1"/>
  <c r="J157"/>
  <c r="I157"/>
  <c r="H157"/>
  <c r="G157"/>
  <c r="F157"/>
  <c r="B148"/>
  <c r="A148"/>
  <c r="M158"/>
  <c r="L180"/>
  <c r="J147"/>
  <c r="J158" s="1"/>
  <c r="F147"/>
  <c r="F158" s="1"/>
  <c r="L147"/>
  <c r="I147"/>
  <c r="I158" s="1"/>
  <c r="H147"/>
  <c r="H158" s="1"/>
  <c r="G147"/>
  <c r="B139"/>
  <c r="A139"/>
  <c r="L138"/>
  <c r="N138" s="1"/>
  <c r="J138"/>
  <c r="I138"/>
  <c r="H138"/>
  <c r="G138"/>
  <c r="F138"/>
  <c r="B129"/>
  <c r="A129"/>
  <c r="M139"/>
  <c r="J128"/>
  <c r="J139" s="1"/>
  <c r="F128"/>
  <c r="F139" s="1"/>
  <c r="L128"/>
  <c r="I128"/>
  <c r="H128"/>
  <c r="G128"/>
  <c r="B120"/>
  <c r="A120"/>
  <c r="L119"/>
  <c r="N119" s="1"/>
  <c r="J119"/>
  <c r="I119"/>
  <c r="H119"/>
  <c r="G119"/>
  <c r="F119"/>
  <c r="B110"/>
  <c r="A110"/>
  <c r="M120"/>
  <c r="L181"/>
  <c r="J109"/>
  <c r="J120" s="1"/>
  <c r="F109"/>
  <c r="F120" s="1"/>
  <c r="I109"/>
  <c r="I120" s="1"/>
  <c r="L109"/>
  <c r="H109"/>
  <c r="H120" s="1"/>
  <c r="G109"/>
  <c r="G120" s="1"/>
  <c r="B101"/>
  <c r="A101"/>
  <c r="L100"/>
  <c r="N100" s="1"/>
  <c r="J100"/>
  <c r="I100"/>
  <c r="H100"/>
  <c r="G100"/>
  <c r="F100"/>
  <c r="B91"/>
  <c r="A91"/>
  <c r="M101"/>
  <c r="L90"/>
  <c r="J90"/>
  <c r="I90"/>
  <c r="I101" s="1"/>
  <c r="H90"/>
  <c r="G90"/>
  <c r="F90"/>
  <c r="B82"/>
  <c r="A82"/>
  <c r="L81"/>
  <c r="N81" s="1"/>
  <c r="J81"/>
  <c r="I81"/>
  <c r="H81"/>
  <c r="G81"/>
  <c r="F81"/>
  <c r="B72"/>
  <c r="A72"/>
  <c r="M82"/>
  <c r="I71"/>
  <c r="H71"/>
  <c r="L71"/>
  <c r="J71"/>
  <c r="J82" s="1"/>
  <c r="G71"/>
  <c r="F71"/>
  <c r="F82" s="1"/>
  <c r="B63"/>
  <c r="A63"/>
  <c r="L62"/>
  <c r="N62" s="1"/>
  <c r="J62"/>
  <c r="I62"/>
  <c r="H62"/>
  <c r="G62"/>
  <c r="F62"/>
  <c r="B53"/>
  <c r="A53"/>
  <c r="M63"/>
  <c r="J52"/>
  <c r="J63" s="1"/>
  <c r="F52"/>
  <c r="F63" s="1"/>
  <c r="I52"/>
  <c r="I63" s="1"/>
  <c r="L52"/>
  <c r="H52"/>
  <c r="H63" s="1"/>
  <c r="G52"/>
  <c r="B44"/>
  <c r="A44"/>
  <c r="E49"/>
  <c r="L43"/>
  <c r="N43" s="1"/>
  <c r="J43"/>
  <c r="I43"/>
  <c r="H43"/>
  <c r="G43"/>
  <c r="F43"/>
  <c r="B34"/>
  <c r="A34"/>
  <c r="M44"/>
  <c r="J33"/>
  <c r="J44" s="1"/>
  <c r="F33"/>
  <c r="F44" s="1"/>
  <c r="I33"/>
  <c r="I44" s="1"/>
  <c r="L33"/>
  <c r="H33"/>
  <c r="G33"/>
  <c r="B24"/>
  <c r="A24"/>
  <c r="L23"/>
  <c r="N23" s="1"/>
  <c r="J23"/>
  <c r="I23"/>
  <c r="H23"/>
  <c r="G23"/>
  <c r="F23"/>
  <c r="B14"/>
  <c r="A14"/>
  <c r="M24"/>
  <c r="L161"/>
  <c r="L13"/>
  <c r="J13"/>
  <c r="J24" s="1"/>
  <c r="I13"/>
  <c r="I24" s="1"/>
  <c r="H13"/>
  <c r="H24" s="1"/>
  <c r="G13"/>
  <c r="G24" s="1"/>
  <c r="F13"/>
  <c r="F24" s="1"/>
  <c r="L24" l="1"/>
  <c r="N13"/>
  <c r="L63"/>
  <c r="N63" s="1"/>
  <c r="N52"/>
  <c r="L120"/>
  <c r="N120" s="1"/>
  <c r="N109"/>
  <c r="M197"/>
  <c r="G63"/>
  <c r="H101"/>
  <c r="I139"/>
  <c r="L101"/>
  <c r="N101" s="1"/>
  <c r="N90"/>
  <c r="L158"/>
  <c r="N158" s="1"/>
  <c r="N147"/>
  <c r="I197"/>
  <c r="H44"/>
  <c r="G101"/>
  <c r="H139"/>
  <c r="G158"/>
  <c r="I196"/>
  <c r="L44"/>
  <c r="N44" s="1"/>
  <c r="N33"/>
  <c r="L82"/>
  <c r="N82" s="1"/>
  <c r="N71"/>
  <c r="L139"/>
  <c r="N139" s="1"/>
  <c r="N128"/>
  <c r="G44"/>
  <c r="G82"/>
  <c r="H82"/>
  <c r="H197" s="1"/>
  <c r="I82"/>
  <c r="F101"/>
  <c r="F197" s="1"/>
  <c r="J101"/>
  <c r="J197" s="1"/>
  <c r="G139"/>
  <c r="G197" s="1"/>
  <c r="L166"/>
  <c r="L176"/>
  <c r="N176" s="1"/>
  <c r="H196"/>
  <c r="L178"/>
  <c r="L185" s="1"/>
  <c r="N24" l="1"/>
  <c r="L177"/>
  <c r="N177" s="1"/>
  <c r="N166"/>
  <c r="L196"/>
  <c r="N196" s="1"/>
  <c r="N185"/>
  <c r="L197" l="1"/>
  <c r="L200" s="1"/>
</calcChain>
</file>

<file path=xl/sharedStrings.xml><?xml version="1.0" encoding="utf-8"?>
<sst xmlns="http://schemas.openxmlformats.org/spreadsheetml/2006/main" count="311" uniqueCount="107">
  <si>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</si>
  <si>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</si>
  <si>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</si>
  <si>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</si>
  <si>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</si>
  <si>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</si>
  <si>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</si>
  <si>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</si>
  <si>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</si>
  <si>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</si>
  <si>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</si>
  <si>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</si>
  <si>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</si>
  <si>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</si>
  <si>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</si>
  <si>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</si>
  <si>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</si>
  <si>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</si>
  <si>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</si>
  <si>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</si>
  <si>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</si>
  <si>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</si>
  <si>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</si>
  <si>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</si>
  <si>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</si>
  <si>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</si>
  <si>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</si>
  <si>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</si>
  <si>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</si>
  <si>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</si>
  <si>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</si>
  <si>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</si>
  <si>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</si>
  <si>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</si>
  <si>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</si>
  <si>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</si>
  <si>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</si>
  <si>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</si>
  <si>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Пряники</t>
  </si>
  <si>
    <t>Среднее значение за период:</t>
  </si>
  <si>
    <t>Каша геркулесовая молочная с маслом сливочным</t>
  </si>
  <si>
    <t>Фрукт порционно/ Яблоко 1 шт.</t>
  </si>
  <si>
    <t>Сыр твердо-мягкий порционно</t>
  </si>
  <si>
    <t>Батон</t>
  </si>
  <si>
    <t>Салат Витаминный (капуста квашеная, зеленый горошек)</t>
  </si>
  <si>
    <t>Суп картофельный с горохом и фрикаделькой из птицы Детские</t>
  </si>
  <si>
    <t>Макаронные изделия отварные с маслом сливочным</t>
  </si>
  <si>
    <t>Чай с лимоном</t>
  </si>
  <si>
    <t>200/4</t>
  </si>
  <si>
    <t>Хлеб ржано-пшеничный</t>
  </si>
  <si>
    <t xml:space="preserve">Компот из смеси сухофруктов </t>
  </si>
  <si>
    <t>Хлеб пшеничный</t>
  </si>
  <si>
    <t>холодная закуска: овощи порционно огурцы соленые</t>
  </si>
  <si>
    <t>Борщ со свежей капустой и картофелем  с фрикаделькой</t>
  </si>
  <si>
    <t>Плов с птицей</t>
  </si>
  <si>
    <t>Компот из свежих яблок и лимона</t>
  </si>
  <si>
    <t>печенье</t>
  </si>
  <si>
    <t>Котлета "Куриная"</t>
  </si>
  <si>
    <t>Фрукт порционно / Яблоко 1 шт.</t>
  </si>
  <si>
    <t>Рассольник "Ленинградский"</t>
  </si>
  <si>
    <t>Рагу из свинины</t>
  </si>
  <si>
    <t>Сок фруктовый</t>
  </si>
  <si>
    <t>Омлет натуральный с маслом сливочным</t>
  </si>
  <si>
    <t>Фасоль красная с растительным маслом</t>
  </si>
  <si>
    <t>Чай с сахаром</t>
  </si>
  <si>
    <t>Фрукт порционно/ Банан 1 шт./Апельсин.шт.</t>
  </si>
  <si>
    <t>Салат из свеклы с маслом растительным</t>
  </si>
  <si>
    <t>Суп картофельный с рыбными фрикадельками</t>
  </si>
  <si>
    <t>Капуста тушеная</t>
  </si>
  <si>
    <t>Вафли</t>
  </si>
  <si>
    <t>Каша гречневая молочная с маслом сливочным</t>
  </si>
  <si>
    <t>Кофейный напиток на молоке</t>
  </si>
  <si>
    <t>Салат из свежих помидоров и огурцов с растительным маслом</t>
  </si>
  <si>
    <t>Борщ "Сибирский" с фасолью</t>
  </si>
  <si>
    <t>Печень тушеная в соусе</t>
  </si>
  <si>
    <t xml:space="preserve">Напиток из яблок </t>
  </si>
  <si>
    <t>Рыба запеченная с овощами и сыром</t>
  </si>
  <si>
    <t>Каша "Дружба" с маслом сливочным</t>
  </si>
  <si>
    <t>Суп-лапша домашняя с птицей отварной</t>
  </si>
  <si>
    <t>Птица, порционная, запеченая</t>
  </si>
  <si>
    <t>капуста тушеная</t>
  </si>
  <si>
    <t xml:space="preserve">Компот из смеси сухофруктов  </t>
  </si>
  <si>
    <t>Фрукт порционно/ Апельсин 1 шт.</t>
  </si>
  <si>
    <t>Запеканка творожная</t>
  </si>
  <si>
    <t>Молоко сгущенное порционно</t>
  </si>
  <si>
    <t>Суп картофельный с клёцками</t>
  </si>
  <si>
    <t>Жаркое по-домашнему</t>
  </si>
  <si>
    <t>Тефтели "Детские" под овощным соусом</t>
  </si>
  <si>
    <t>какао с молоком</t>
  </si>
  <si>
    <t>Апельсин</t>
  </si>
  <si>
    <t>Щи из свежей капусты с фрикаделькой из птицы "Детская"</t>
  </si>
  <si>
    <t>Рыба, запеченая под соусом</t>
  </si>
  <si>
    <t>Картофельное пюре с маслом сливочным</t>
  </si>
  <si>
    <t>Кисель фруктовый</t>
  </si>
  <si>
    <t>Зеленый горошек</t>
  </si>
  <si>
    <t>Фрукт порционно/ Банан 1 шт./Яблоко</t>
  </si>
  <si>
    <t>Суп картофельный с вермишелью на курином бульоне</t>
  </si>
  <si>
    <t>Котлеты "куриные"</t>
  </si>
  <si>
    <t>Каша гречневая рассыпчатая с маслом</t>
  </si>
  <si>
    <t>Какао с молоком</t>
  </si>
  <si>
    <t>Котлета "Говяжья Школьная" (в соответствии с ГОСТ)</t>
  </si>
  <si>
    <t>Рис отварной с маслом сливочным</t>
  </si>
  <si>
    <t>Пудинг творожно-пшенный с сахарной пудрой</t>
  </si>
  <si>
    <t>Джем фруктовый с сусочками фруктов/ повидло</t>
  </si>
  <si>
    <t>директор школы</t>
  </si>
  <si>
    <t>Пустоварова С.А.</t>
  </si>
  <si>
    <t>ОГБОУ "Пролетарская СОШ №1"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</si>
</sst>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0"/>
      <color theme="0"/>
      <name val="Arial Cyr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2" borderId="9" xfId="0" applyFont="1" applyFill="1" applyBorder="1" applyAlignment="1" applyProtection="1">
      <alignment vertical="top" wrapText="1"/>
      <protection locked="0"/>
    </xf>
    <xf numFmtId="3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3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2" fontId="0" fillId="0" borderId="0" xfId="0" applyNumberFormat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0" fillId="0" borderId="18" xfId="0" applyBorder="1"/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vertical="top" wrapText="1"/>
    </xf>
    <xf numFmtId="0" fontId="3" fillId="3" borderId="20" xfId="0" applyFont="1" applyFill="1" applyBorder="1" applyAlignment="1">
      <alignment horizontal="center" vertical="top" wrapText="1"/>
    </xf>
    <xf numFmtId="2" fontId="3" fillId="3" borderId="20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vertical="top" wrapText="1"/>
    </xf>
    <xf numFmtId="0" fontId="3" fillId="3" borderId="13" xfId="0" applyFont="1" applyFill="1" applyBorder="1" applyAlignment="1">
      <alignment horizontal="center" vertical="top" wrapText="1"/>
    </xf>
    <xf numFmtId="2" fontId="3" fillId="3" borderId="13" xfId="0" applyNumberFormat="1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164" fontId="3" fillId="3" borderId="20" xfId="0" applyNumberFormat="1" applyFont="1" applyFill="1" applyBorder="1" applyAlignment="1">
      <alignment horizontal="center" vertical="top" wrapText="1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1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13" fillId="0" borderId="0" xfId="0" applyNumberFormat="1" applyFont="1"/>
    <xf numFmtId="0" fontId="13" fillId="0" borderId="0" xfId="0" applyFont="1"/>
    <xf numFmtId="2" fontId="14" fillId="0" borderId="0" xfId="0" applyNumberFormat="1" applyFont="1" applyFill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Процентный 2" xfId="3"/>
    <cellStyle name="Финансовый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0"/>
  <sheetViews>
    <sheetView tabSelected="1" topLeftCell="A124" workbookViewId="0">
      <selection activeCell="I210" sqref="I210"/>
    </sheetView>
  </sheetViews>
  <sheetFormatPr defaultRowHeight="12.75"/>
  <cols>
    <col min="4" max="4" width="16" customWidth="1"/>
    <col min="5" max="5" width="30.28515625" customWidth="1"/>
    <col min="6" max="6" width="17.7109375" customWidth="1"/>
    <col min="7" max="7" width="14.7109375" customWidth="1"/>
    <col min="8" max="8" width="11" bestFit="1" customWidth="1"/>
    <col min="9" max="9" width="11.85546875" bestFit="1" customWidth="1"/>
    <col min="10" max="10" width="12.7109375" bestFit="1" customWidth="1"/>
    <col min="12" max="12" width="10.5703125" bestFit="1" customWidth="1"/>
  </cols>
  <sheetData>
    <row r="1" spans="1:14">
      <c r="A1" s="1" t="s">
        <v>0</v>
      </c>
      <c r="B1" s="2"/>
      <c r="C1" s="76" t="s">
        <v>106</v>
      </c>
      <c r="D1" s="77"/>
      <c r="E1" s="77"/>
      <c r="F1" s="3" t="s">
        <v>1</v>
      </c>
      <c r="G1" s="2" t="s">
        <v>2</v>
      </c>
      <c r="H1" s="78" t="s">
        <v>104</v>
      </c>
      <c r="I1" s="78"/>
      <c r="J1" s="78"/>
      <c r="K1" s="78"/>
      <c r="L1" s="2"/>
    </row>
    <row r="2" spans="1:14" ht="18">
      <c r="A2" s="4" t="s">
        <v>3</v>
      </c>
      <c r="B2" s="2"/>
      <c r="C2" s="2"/>
      <c r="D2" s="1"/>
      <c r="E2" s="2"/>
      <c r="F2" s="2"/>
      <c r="G2" s="2" t="s">
        <v>4</v>
      </c>
      <c r="H2" s="78" t="s">
        <v>105</v>
      </c>
      <c r="I2" s="78"/>
      <c r="J2" s="78"/>
      <c r="K2" s="78"/>
      <c r="L2" s="2"/>
    </row>
    <row r="3" spans="1:14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/>
      <c r="I3" s="8"/>
      <c r="J3" s="9">
        <v>2026</v>
      </c>
      <c r="K3" s="10"/>
      <c r="L3" s="2"/>
    </row>
    <row r="4" spans="1:14" ht="13.5" thickBot="1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4" ht="34.5" thickBot="1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4" ht="25.5">
      <c r="A6" s="16">
        <v>1</v>
      </c>
      <c r="B6" s="17">
        <v>1</v>
      </c>
      <c r="C6" s="18" t="s">
        <v>23</v>
      </c>
      <c r="D6" s="19" t="s">
        <v>24</v>
      </c>
      <c r="E6" s="20" t="s">
        <v>40</v>
      </c>
      <c r="F6" s="21">
        <v>225</v>
      </c>
      <c r="G6" s="21">
        <v>8.2125000000000004</v>
      </c>
      <c r="H6" s="21">
        <v>14.0625</v>
      </c>
      <c r="I6" s="21">
        <v>61.087499999999991</v>
      </c>
      <c r="J6" s="21">
        <v>403.76249999999999</v>
      </c>
      <c r="K6" s="22"/>
      <c r="L6" s="23">
        <v>18.350000000000001</v>
      </c>
    </row>
    <row r="7" spans="1:14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4">
      <c r="A8" s="24"/>
      <c r="B8" s="25"/>
      <c r="C8" s="26"/>
      <c r="D8" s="31" t="s">
        <v>25</v>
      </c>
      <c r="E8" s="28" t="s">
        <v>99</v>
      </c>
      <c r="F8" s="32">
        <v>200</v>
      </c>
      <c r="G8" s="29">
        <v>0.2</v>
      </c>
      <c r="H8" s="29">
        <v>0.05</v>
      </c>
      <c r="I8" s="29">
        <v>15.01</v>
      </c>
      <c r="J8" s="29">
        <v>61.29</v>
      </c>
      <c r="K8" s="30"/>
      <c r="L8" s="33">
        <v>9.67</v>
      </c>
    </row>
    <row r="9" spans="1:14">
      <c r="A9" s="24"/>
      <c r="B9" s="25"/>
      <c r="C9" s="26"/>
      <c r="D9" s="31" t="s">
        <v>26</v>
      </c>
      <c r="E9" s="28"/>
      <c r="F9" s="29"/>
      <c r="G9" s="29"/>
      <c r="H9" s="29"/>
      <c r="I9" s="29"/>
      <c r="J9" s="29"/>
      <c r="K9" s="30"/>
      <c r="L9" s="29"/>
    </row>
    <row r="10" spans="1:14">
      <c r="A10" s="24"/>
      <c r="B10" s="25"/>
      <c r="C10" s="26"/>
      <c r="D10" s="31" t="s">
        <v>27</v>
      </c>
      <c r="E10" s="28" t="s">
        <v>41</v>
      </c>
      <c r="F10" s="32">
        <v>200</v>
      </c>
      <c r="G10" s="32">
        <v>0.8</v>
      </c>
      <c r="H10" s="32">
        <v>0.8</v>
      </c>
      <c r="I10" s="32">
        <v>19.600000000000001</v>
      </c>
      <c r="J10" s="32">
        <v>88.800000000000011</v>
      </c>
      <c r="K10" s="30"/>
      <c r="L10" s="33">
        <v>11.35</v>
      </c>
    </row>
    <row r="11" spans="1:14">
      <c r="A11" s="24"/>
      <c r="B11" s="25"/>
      <c r="C11" s="26"/>
      <c r="D11" s="27" t="s">
        <v>42</v>
      </c>
      <c r="E11" s="28" t="s">
        <v>42</v>
      </c>
      <c r="F11" s="32">
        <v>25</v>
      </c>
      <c r="G11" s="32">
        <v>5.7999999999999989</v>
      </c>
      <c r="H11" s="32">
        <v>8.5</v>
      </c>
      <c r="I11" s="32">
        <v>2.5000000000000001E-2</v>
      </c>
      <c r="J11" s="32">
        <v>99.799999999999983</v>
      </c>
      <c r="K11" s="30"/>
      <c r="L11" s="33">
        <v>17.25</v>
      </c>
    </row>
    <row r="12" spans="1:14">
      <c r="A12" s="24"/>
      <c r="B12" s="25"/>
      <c r="C12" s="26"/>
      <c r="D12" s="27" t="s">
        <v>43</v>
      </c>
      <c r="E12" s="28" t="s">
        <v>43</v>
      </c>
      <c r="F12" s="32">
        <v>40</v>
      </c>
      <c r="G12" s="32">
        <v>2.0266666666666664</v>
      </c>
      <c r="H12" s="32">
        <v>0.21333333333333335</v>
      </c>
      <c r="I12" s="32">
        <v>13.120000000000001</v>
      </c>
      <c r="J12" s="32">
        <v>62.506666666666668</v>
      </c>
      <c r="K12" s="30"/>
      <c r="L12" s="33">
        <v>3.34</v>
      </c>
    </row>
    <row r="13" spans="1:14" ht="15">
      <c r="A13" s="34"/>
      <c r="B13" s="35"/>
      <c r="C13" s="36"/>
      <c r="D13" s="37" t="s">
        <v>28</v>
      </c>
      <c r="E13" s="38"/>
      <c r="F13" s="39">
        <f>SUM(F6:F12)</f>
        <v>690</v>
      </c>
      <c r="G13" s="40">
        <f>SUM(G6:G12)</f>
        <v>17.039166666666667</v>
      </c>
      <c r="H13" s="40">
        <f>SUM(H6:H12)</f>
        <v>23.625833333333336</v>
      </c>
      <c r="I13" s="40">
        <f>SUM(I6:I12)</f>
        <v>108.8425</v>
      </c>
      <c r="J13" s="40">
        <f>SUM(J6:J12)</f>
        <v>716.15916666666658</v>
      </c>
      <c r="K13" s="41"/>
      <c r="L13" s="40">
        <f>SUM(L6:L12)</f>
        <v>59.960000000000008</v>
      </c>
      <c r="M13" s="79">
        <v>59.959999999999994</v>
      </c>
      <c r="N13" s="79">
        <f>L13-M13</f>
        <v>0</v>
      </c>
    </row>
    <row r="14" spans="1:14" ht="25.5">
      <c r="A14" s="43">
        <f>A6</f>
        <v>1</v>
      </c>
      <c r="B14" s="44">
        <f>B6</f>
        <v>1</v>
      </c>
      <c r="C14" s="45" t="s">
        <v>29</v>
      </c>
      <c r="D14" s="31" t="s">
        <v>30</v>
      </c>
      <c r="E14" s="28" t="s">
        <v>44</v>
      </c>
      <c r="F14" s="29">
        <v>80</v>
      </c>
      <c r="G14" s="29">
        <v>0.94</v>
      </c>
      <c r="H14" s="29">
        <v>7.22</v>
      </c>
      <c r="I14" s="29">
        <v>5.27</v>
      </c>
      <c r="J14" s="29">
        <v>89.820000000000007</v>
      </c>
      <c r="K14" s="30"/>
      <c r="L14" s="33">
        <v>14.55</v>
      </c>
      <c r="N14" s="42"/>
    </row>
    <row r="15" spans="1:14" ht="25.5">
      <c r="A15" s="24"/>
      <c r="B15" s="25"/>
      <c r="C15" s="26"/>
      <c r="D15" s="31" t="s">
        <v>31</v>
      </c>
      <c r="E15" s="28" t="s">
        <v>45</v>
      </c>
      <c r="F15" s="29">
        <v>225</v>
      </c>
      <c r="G15" s="33">
        <v>5.4450000000000003</v>
      </c>
      <c r="H15" s="33">
        <v>3.4874999999999998</v>
      </c>
      <c r="I15" s="33">
        <v>19.012499999999999</v>
      </c>
      <c r="J15" s="33">
        <v>129.2175</v>
      </c>
      <c r="K15" s="30"/>
      <c r="L15" s="33">
        <v>11.86</v>
      </c>
      <c r="N15" s="42"/>
    </row>
    <row r="16" spans="1:14">
      <c r="A16" s="24"/>
      <c r="B16" s="25"/>
      <c r="C16" s="26"/>
      <c r="D16" s="31" t="s">
        <v>32</v>
      </c>
      <c r="E16" s="28" t="s">
        <v>57</v>
      </c>
      <c r="F16" s="29">
        <v>95</v>
      </c>
      <c r="G16" s="33">
        <v>17.574999999999999</v>
      </c>
      <c r="H16" s="33">
        <v>24.569375000000001</v>
      </c>
      <c r="I16" s="33">
        <v>4.524375</v>
      </c>
      <c r="J16" s="33">
        <v>309.52187499999997</v>
      </c>
      <c r="K16" s="30"/>
      <c r="L16" s="33">
        <v>36.980000000000004</v>
      </c>
      <c r="N16" s="42"/>
    </row>
    <row r="17" spans="1:14" ht="25.5">
      <c r="A17" s="24"/>
      <c r="B17" s="25"/>
      <c r="C17" s="26"/>
      <c r="D17" s="31" t="s">
        <v>33</v>
      </c>
      <c r="E17" s="28" t="s">
        <v>46</v>
      </c>
      <c r="F17" s="29">
        <v>165</v>
      </c>
      <c r="G17" s="29">
        <v>6.27</v>
      </c>
      <c r="H17" s="33">
        <v>3.7730000000000001</v>
      </c>
      <c r="I17" s="33">
        <v>40.095000000000006</v>
      </c>
      <c r="J17" s="33">
        <v>219.417</v>
      </c>
      <c r="K17" s="30"/>
      <c r="L17" s="33">
        <v>6.8599999999999994</v>
      </c>
      <c r="N17" s="42"/>
    </row>
    <row r="18" spans="1:14">
      <c r="A18" s="24"/>
      <c r="B18" s="25"/>
      <c r="C18" s="26"/>
      <c r="D18" s="31" t="s">
        <v>34</v>
      </c>
      <c r="E18" s="28" t="s">
        <v>47</v>
      </c>
      <c r="F18" s="29" t="s">
        <v>48</v>
      </c>
      <c r="G18" s="29">
        <v>0.2</v>
      </c>
      <c r="H18" s="29">
        <v>0.05</v>
      </c>
      <c r="I18" s="29">
        <v>15.01</v>
      </c>
      <c r="J18" s="29">
        <v>61.29</v>
      </c>
      <c r="K18" s="30"/>
      <c r="L18" s="33">
        <v>2.6500000000000004</v>
      </c>
      <c r="N18" s="42"/>
    </row>
    <row r="19" spans="1:14">
      <c r="A19" s="24"/>
      <c r="B19" s="25"/>
      <c r="C19" s="26"/>
      <c r="D19" s="31" t="s">
        <v>35</v>
      </c>
      <c r="E19" s="28"/>
      <c r="F19" s="29"/>
      <c r="G19" s="33"/>
      <c r="H19" s="33"/>
      <c r="I19" s="33"/>
      <c r="J19" s="33"/>
      <c r="K19" s="30"/>
      <c r="L19" s="33"/>
      <c r="N19" s="42"/>
    </row>
    <row r="20" spans="1:14">
      <c r="A20" s="24"/>
      <c r="B20" s="25"/>
      <c r="C20" s="26"/>
      <c r="D20" s="31" t="s">
        <v>36</v>
      </c>
      <c r="E20" s="28" t="s">
        <v>49</v>
      </c>
      <c r="F20" s="29">
        <v>40</v>
      </c>
      <c r="G20" s="29">
        <v>2.64</v>
      </c>
      <c r="H20" s="29">
        <v>0.48</v>
      </c>
      <c r="I20" s="29">
        <v>13.680000000000001</v>
      </c>
      <c r="J20" s="29">
        <v>69.600000000000009</v>
      </c>
      <c r="K20" s="30"/>
      <c r="L20" s="33">
        <v>1.88</v>
      </c>
      <c r="N20" s="42"/>
    </row>
    <row r="21" spans="1:14">
      <c r="A21" s="24"/>
      <c r="B21" s="25"/>
      <c r="C21" s="26"/>
      <c r="D21" s="27"/>
      <c r="E21" s="28"/>
      <c r="F21" s="29"/>
      <c r="G21" s="33"/>
      <c r="H21" s="33"/>
      <c r="I21" s="33"/>
      <c r="J21" s="33"/>
      <c r="K21" s="30"/>
      <c r="L21" s="33"/>
      <c r="N21" s="42"/>
    </row>
    <row r="22" spans="1:14">
      <c r="A22" s="24"/>
      <c r="B22" s="25"/>
      <c r="C22" s="26"/>
      <c r="D22" s="27"/>
      <c r="E22" s="28"/>
      <c r="F22" s="29"/>
      <c r="G22" s="33"/>
      <c r="H22" s="33"/>
      <c r="I22" s="33"/>
      <c r="J22" s="33"/>
      <c r="K22" s="30"/>
      <c r="L22" s="33"/>
      <c r="N22" s="42"/>
    </row>
    <row r="23" spans="1:14" ht="15">
      <c r="A23" s="34"/>
      <c r="B23" s="35"/>
      <c r="C23" s="36"/>
      <c r="D23" s="37" t="s">
        <v>28</v>
      </c>
      <c r="E23" s="38"/>
      <c r="F23" s="39">
        <f>SUM(F14:F22)</f>
        <v>605</v>
      </c>
      <c r="G23" s="40">
        <f>SUM(G14:G22)</f>
        <v>33.07</v>
      </c>
      <c r="H23" s="40">
        <f>SUM(H14:H22)</f>
        <v>39.579875000000001</v>
      </c>
      <c r="I23" s="40">
        <f>SUM(I14:I22)</f>
        <v>97.591875000000016</v>
      </c>
      <c r="J23" s="40">
        <f>SUM(J14:J22)</f>
        <v>878.86637500000006</v>
      </c>
      <c r="K23" s="41"/>
      <c r="L23" s="40">
        <f>SUM(L14:L22)</f>
        <v>74.78</v>
      </c>
      <c r="M23" s="79">
        <v>74.779999999999987</v>
      </c>
      <c r="N23" s="79">
        <f>L23-M23</f>
        <v>0</v>
      </c>
    </row>
    <row r="24" spans="1:14" ht="15.75" thickBot="1">
      <c r="A24" s="46">
        <f>A6</f>
        <v>1</v>
      </c>
      <c r="B24" s="47">
        <f>B6</f>
        <v>1</v>
      </c>
      <c r="C24" s="73" t="s">
        <v>37</v>
      </c>
      <c r="D24" s="74"/>
      <c r="E24" s="48"/>
      <c r="F24" s="49">
        <f>F13+F23</f>
        <v>1295</v>
      </c>
      <c r="G24" s="50">
        <f>G13+G23</f>
        <v>50.109166666666667</v>
      </c>
      <c r="H24" s="50">
        <f>H13+H23</f>
        <v>63.205708333333334</v>
      </c>
      <c r="I24" s="50">
        <f>I13+I23</f>
        <v>206.43437500000002</v>
      </c>
      <c r="J24" s="50">
        <f>J13+J23</f>
        <v>1595.0255416666666</v>
      </c>
      <c r="K24" s="49"/>
      <c r="L24" s="50">
        <f>L13+L23</f>
        <v>134.74</v>
      </c>
      <c r="M24" s="79">
        <f>M13+M23</f>
        <v>134.73999999999998</v>
      </c>
      <c r="N24" s="79">
        <f>L24-M24</f>
        <v>0</v>
      </c>
    </row>
    <row r="25" spans="1:14" ht="25.5">
      <c r="A25" s="51"/>
      <c r="B25" s="51"/>
      <c r="C25" s="52"/>
      <c r="D25" s="45" t="s">
        <v>30</v>
      </c>
      <c r="E25" s="53" t="s">
        <v>52</v>
      </c>
      <c r="F25" s="54">
        <v>40</v>
      </c>
      <c r="G25" s="55">
        <v>0.33333333333333331</v>
      </c>
      <c r="H25" s="54">
        <v>0.04</v>
      </c>
      <c r="I25" s="55">
        <v>1.1333333333333333</v>
      </c>
      <c r="J25" s="55">
        <v>6.2266666666666666</v>
      </c>
      <c r="K25" s="54"/>
      <c r="L25" s="55">
        <v>5.28</v>
      </c>
      <c r="M25" s="42"/>
    </row>
    <row r="26" spans="1:14" ht="25.5">
      <c r="A26" s="56">
        <v>1</v>
      </c>
      <c r="B26" s="25">
        <v>2</v>
      </c>
      <c r="C26" s="45" t="s">
        <v>23</v>
      </c>
      <c r="D26" s="31" t="s">
        <v>24</v>
      </c>
      <c r="E26" s="28" t="s">
        <v>100</v>
      </c>
      <c r="F26" s="29">
        <v>95</v>
      </c>
      <c r="G26" s="33">
        <v>17.574999999999999</v>
      </c>
      <c r="H26" s="33">
        <v>24.569375000000001</v>
      </c>
      <c r="I26" s="33">
        <v>4.524375</v>
      </c>
      <c r="J26" s="33">
        <v>309.52187499999997</v>
      </c>
      <c r="K26" s="30"/>
      <c r="L26" s="33">
        <v>37.57</v>
      </c>
    </row>
    <row r="27" spans="1:14" ht="25.5">
      <c r="A27" s="56"/>
      <c r="B27" s="25"/>
      <c r="C27" s="26"/>
      <c r="D27" s="27"/>
      <c r="E27" s="28" t="s">
        <v>101</v>
      </c>
      <c r="F27" s="29">
        <v>165</v>
      </c>
      <c r="G27" s="29">
        <v>4.07</v>
      </c>
      <c r="H27" s="33">
        <v>5.907</v>
      </c>
      <c r="I27" s="33">
        <v>40.347999999999999</v>
      </c>
      <c r="J27" s="33">
        <v>230.83500000000001</v>
      </c>
      <c r="K27" s="30"/>
      <c r="L27" s="33">
        <v>7.5</v>
      </c>
    </row>
    <row r="28" spans="1:14">
      <c r="A28" s="56"/>
      <c r="B28" s="25"/>
      <c r="C28" s="26"/>
      <c r="D28" s="31" t="s">
        <v>25</v>
      </c>
      <c r="E28" s="28" t="s">
        <v>71</v>
      </c>
      <c r="F28" s="29">
        <v>200</v>
      </c>
      <c r="G28" s="29">
        <v>3.17</v>
      </c>
      <c r="H28" s="29">
        <v>2.68</v>
      </c>
      <c r="I28" s="29">
        <v>15.950000000000001</v>
      </c>
      <c r="J28" s="29">
        <v>100.6</v>
      </c>
      <c r="K28" s="30"/>
      <c r="L28" s="33">
        <v>9.7600000000000016</v>
      </c>
    </row>
    <row r="29" spans="1:14">
      <c r="A29" s="56"/>
      <c r="B29" s="25"/>
      <c r="C29" s="26"/>
      <c r="D29" s="31" t="s">
        <v>26</v>
      </c>
      <c r="E29" s="28" t="s">
        <v>51</v>
      </c>
      <c r="F29" s="57">
        <v>40</v>
      </c>
      <c r="G29" s="33">
        <v>2.0266666666666664</v>
      </c>
      <c r="H29" s="33">
        <v>0.21333333333333337</v>
      </c>
      <c r="I29" s="33">
        <v>13.120000000000001</v>
      </c>
      <c r="J29" s="33">
        <v>62.506666666666668</v>
      </c>
      <c r="K29" s="30"/>
      <c r="L29" s="33">
        <v>2.79</v>
      </c>
    </row>
    <row r="30" spans="1:14">
      <c r="A30" s="56"/>
      <c r="B30" s="25"/>
      <c r="C30" s="26"/>
      <c r="D30" s="31" t="s">
        <v>27</v>
      </c>
      <c r="E30" s="28"/>
      <c r="F30" s="29"/>
      <c r="G30" s="29"/>
      <c r="H30" s="29"/>
      <c r="I30" s="29"/>
      <c r="J30" s="29"/>
      <c r="K30" s="30"/>
      <c r="L30" s="33"/>
    </row>
    <row r="31" spans="1:14">
      <c r="A31" s="56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33"/>
    </row>
    <row r="32" spans="1:14">
      <c r="A32" s="56"/>
      <c r="B32" s="25"/>
      <c r="C32" s="26"/>
      <c r="D32" s="27"/>
      <c r="E32" s="28"/>
      <c r="F32" s="29"/>
      <c r="G32" s="29"/>
      <c r="H32" s="29"/>
      <c r="I32" s="29"/>
      <c r="J32" s="29"/>
      <c r="K32" s="30"/>
      <c r="L32" s="33"/>
    </row>
    <row r="33" spans="1:14" ht="15">
      <c r="A33" s="58"/>
      <c r="B33" s="35"/>
      <c r="C33" s="36"/>
      <c r="D33" s="37" t="s">
        <v>28</v>
      </c>
      <c r="E33" s="38"/>
      <c r="F33" s="39">
        <f>SUM(F25:F32)</f>
        <v>540</v>
      </c>
      <c r="G33" s="40">
        <f>SUM(G25:G32)</f>
        <v>27.175000000000001</v>
      </c>
      <c r="H33" s="40">
        <f>SUM(H25:H32)</f>
        <v>33.409708333333334</v>
      </c>
      <c r="I33" s="40">
        <f>SUM(I25:I32)</f>
        <v>75.075708333333338</v>
      </c>
      <c r="J33" s="40">
        <f>SUM(J25:J32)</f>
        <v>709.69020833333332</v>
      </c>
      <c r="K33" s="41"/>
      <c r="L33" s="40">
        <f>SUM(L25:L32)</f>
        <v>62.9</v>
      </c>
      <c r="M33" s="79">
        <v>62.899999999999991</v>
      </c>
      <c r="N33" s="79">
        <f>L33-M33</f>
        <v>0</v>
      </c>
    </row>
    <row r="34" spans="1:14" ht="25.5">
      <c r="A34" s="44">
        <f>A26</f>
        <v>1</v>
      </c>
      <c r="B34" s="44">
        <f>B26</f>
        <v>2</v>
      </c>
      <c r="C34" s="45" t="s">
        <v>29</v>
      </c>
      <c r="D34" s="31" t="s">
        <v>30</v>
      </c>
      <c r="E34" s="28" t="s">
        <v>66</v>
      </c>
      <c r="F34" s="29">
        <v>80</v>
      </c>
      <c r="G34" s="29">
        <v>0.94</v>
      </c>
      <c r="H34" s="29">
        <v>7.22</v>
      </c>
      <c r="I34" s="29">
        <v>5.27</v>
      </c>
      <c r="J34" s="29">
        <v>89.820000000000007</v>
      </c>
      <c r="K34" s="30"/>
      <c r="L34" s="33">
        <v>3.4000000000000004</v>
      </c>
    </row>
    <row r="35" spans="1:14" ht="25.5">
      <c r="A35" s="56"/>
      <c r="B35" s="25"/>
      <c r="C35" s="26"/>
      <c r="D35" s="31" t="s">
        <v>31</v>
      </c>
      <c r="E35" s="28" t="s">
        <v>78</v>
      </c>
      <c r="F35" s="29">
        <v>225</v>
      </c>
      <c r="G35" s="33">
        <v>5.4450000000000003</v>
      </c>
      <c r="H35" s="33">
        <v>3.4874999999999998</v>
      </c>
      <c r="I35" s="33">
        <v>19.012499999999999</v>
      </c>
      <c r="J35" s="33">
        <v>129.2175</v>
      </c>
      <c r="K35" s="30"/>
      <c r="L35" s="33">
        <v>6.49</v>
      </c>
    </row>
    <row r="36" spans="1:14" ht="25.5">
      <c r="A36" s="56"/>
      <c r="B36" s="25"/>
      <c r="C36" s="26"/>
      <c r="D36" s="31" t="s">
        <v>32</v>
      </c>
      <c r="E36" s="28" t="s">
        <v>76</v>
      </c>
      <c r="F36" s="29">
        <v>95</v>
      </c>
      <c r="G36" s="33">
        <v>17.574999999999999</v>
      </c>
      <c r="H36" s="33">
        <v>24.569375000000001</v>
      </c>
      <c r="I36" s="33">
        <v>4.524375</v>
      </c>
      <c r="J36" s="33">
        <v>309.52187499999997</v>
      </c>
      <c r="K36" s="30"/>
      <c r="L36" s="33">
        <v>34.080000000000005</v>
      </c>
    </row>
    <row r="37" spans="1:14" ht="25.5">
      <c r="A37" s="56"/>
      <c r="B37" s="25"/>
      <c r="C37" s="26"/>
      <c r="D37" s="31" t="s">
        <v>33</v>
      </c>
      <c r="E37" s="28" t="s">
        <v>92</v>
      </c>
      <c r="F37" s="29">
        <v>165</v>
      </c>
      <c r="G37" s="29">
        <v>6.27</v>
      </c>
      <c r="H37" s="33">
        <v>3.7730000000000001</v>
      </c>
      <c r="I37" s="33">
        <v>40.095000000000006</v>
      </c>
      <c r="J37" s="33">
        <v>219.417</v>
      </c>
      <c r="K37" s="30"/>
      <c r="L37" s="33">
        <v>12.27</v>
      </c>
    </row>
    <row r="38" spans="1:14">
      <c r="A38" s="56"/>
      <c r="B38" s="25"/>
      <c r="C38" s="26"/>
      <c r="D38" s="31" t="s">
        <v>34</v>
      </c>
      <c r="E38" s="28" t="s">
        <v>50</v>
      </c>
      <c r="F38" s="29">
        <v>200</v>
      </c>
      <c r="G38" s="29">
        <v>0.22</v>
      </c>
      <c r="H38" s="29">
        <v>0</v>
      </c>
      <c r="I38" s="29">
        <v>24.42</v>
      </c>
      <c r="J38" s="29">
        <v>98.56</v>
      </c>
      <c r="K38" s="30"/>
      <c r="L38" s="33">
        <v>2.31</v>
      </c>
    </row>
    <row r="39" spans="1:14">
      <c r="A39" s="56"/>
      <c r="B39" s="25"/>
      <c r="C39" s="26"/>
      <c r="D39" s="31" t="s">
        <v>35</v>
      </c>
      <c r="E39" s="59" t="s">
        <v>51</v>
      </c>
      <c r="F39" s="57">
        <v>40</v>
      </c>
      <c r="G39" s="33">
        <v>2.0266666666666664</v>
      </c>
      <c r="H39" s="33">
        <v>0.21333333333333335</v>
      </c>
      <c r="I39" s="33">
        <v>13.120000000000001</v>
      </c>
      <c r="J39" s="33">
        <v>62.506666666666668</v>
      </c>
      <c r="K39" s="30"/>
      <c r="L39" s="33">
        <v>2.79</v>
      </c>
    </row>
    <row r="40" spans="1:14">
      <c r="A40" s="56"/>
      <c r="B40" s="25"/>
      <c r="C40" s="26"/>
      <c r="D40" s="31" t="s">
        <v>36</v>
      </c>
      <c r="E40" s="28"/>
      <c r="F40" s="29"/>
      <c r="G40" s="29"/>
      <c r="H40" s="29"/>
      <c r="I40" s="29"/>
      <c r="J40" s="29"/>
      <c r="K40" s="30"/>
      <c r="L40" s="33"/>
    </row>
    <row r="41" spans="1:14">
      <c r="A41" s="56"/>
      <c r="B41" s="25"/>
      <c r="C41" s="26"/>
      <c r="D41" s="31" t="s">
        <v>27</v>
      </c>
      <c r="E41" s="28" t="s">
        <v>89</v>
      </c>
      <c r="F41" s="29">
        <v>220</v>
      </c>
      <c r="G41" s="29">
        <v>1.9800000000000002</v>
      </c>
      <c r="H41" s="29">
        <v>0.44</v>
      </c>
      <c r="I41" s="29">
        <v>17.82</v>
      </c>
      <c r="J41" s="29">
        <v>83.16</v>
      </c>
      <c r="K41" s="30"/>
      <c r="L41" s="33">
        <v>36.96</v>
      </c>
    </row>
    <row r="42" spans="1:14">
      <c r="A42" s="56"/>
      <c r="B42" s="25"/>
      <c r="C42" s="26"/>
      <c r="D42" s="27"/>
      <c r="E42" s="28"/>
      <c r="F42" s="29"/>
      <c r="G42" s="29"/>
      <c r="H42" s="29"/>
      <c r="I42" s="29"/>
      <c r="J42" s="29"/>
      <c r="K42" s="30"/>
      <c r="L42" s="33"/>
    </row>
    <row r="43" spans="1:14" ht="15">
      <c r="A43" s="58"/>
      <c r="B43" s="35"/>
      <c r="C43" s="36"/>
      <c r="D43" s="37" t="s">
        <v>28</v>
      </c>
      <c r="E43" s="38"/>
      <c r="F43" s="39">
        <f>SUM(F34:F42)</f>
        <v>1025</v>
      </c>
      <c r="G43" s="40">
        <f>SUM(G34:G42)</f>
        <v>34.456666666666663</v>
      </c>
      <c r="H43" s="40">
        <f>SUM(H34:H42)</f>
        <v>39.703208333333336</v>
      </c>
      <c r="I43" s="40">
        <f>SUM(I34:I42)</f>
        <v>124.261875</v>
      </c>
      <c r="J43" s="40">
        <f>SUM(J34:J42)</f>
        <v>992.20304166666676</v>
      </c>
      <c r="K43" s="60"/>
      <c r="L43" s="40">
        <f>SUM(L34:L42)</f>
        <v>98.300000000000011</v>
      </c>
      <c r="M43" s="79">
        <v>98.3</v>
      </c>
      <c r="N43" s="79">
        <f>L43-M43</f>
        <v>0</v>
      </c>
    </row>
    <row r="44" spans="1:14" ht="15.75" thickBot="1">
      <c r="A44" s="61">
        <f>A26</f>
        <v>1</v>
      </c>
      <c r="B44" s="61">
        <f>B26</f>
        <v>2</v>
      </c>
      <c r="C44" s="73" t="s">
        <v>37</v>
      </c>
      <c r="D44" s="74"/>
      <c r="E44" s="48"/>
      <c r="F44" s="49">
        <f>F33+F43</f>
        <v>1565</v>
      </c>
      <c r="G44" s="50">
        <f>G33+G43</f>
        <v>61.631666666666661</v>
      </c>
      <c r="H44" s="50">
        <f>H33+H43</f>
        <v>73.112916666666678</v>
      </c>
      <c r="I44" s="50">
        <f>I33+I43</f>
        <v>199.33758333333333</v>
      </c>
      <c r="J44" s="50">
        <f>J33+J43</f>
        <v>1701.8932500000001</v>
      </c>
      <c r="K44" s="49"/>
      <c r="L44" s="50">
        <f>L33+L43</f>
        <v>161.20000000000002</v>
      </c>
      <c r="M44" s="79">
        <f>M33+M43</f>
        <v>161.19999999999999</v>
      </c>
      <c r="N44" s="79">
        <f>L44-M44</f>
        <v>0</v>
      </c>
    </row>
    <row r="45" spans="1:14" ht="25.5">
      <c r="A45" s="16">
        <v>1</v>
      </c>
      <c r="B45" s="17">
        <v>3</v>
      </c>
      <c r="C45" s="18" t="s">
        <v>23</v>
      </c>
      <c r="D45" s="19" t="s">
        <v>24</v>
      </c>
      <c r="E45" s="20" t="s">
        <v>102</v>
      </c>
      <c r="F45" s="62">
        <v>185</v>
      </c>
      <c r="G45" s="23">
        <v>16.236470588235292</v>
      </c>
      <c r="H45" s="23">
        <v>15.648823529411764</v>
      </c>
      <c r="I45" s="23">
        <v>34.290294117647058</v>
      </c>
      <c r="J45" s="23">
        <v>342.94647058823529</v>
      </c>
      <c r="K45" s="22"/>
      <c r="L45" s="23">
        <v>42.340000000000018</v>
      </c>
    </row>
    <row r="46" spans="1:14" ht="25.5">
      <c r="A46" s="24"/>
      <c r="B46" s="25"/>
      <c r="C46" s="26"/>
      <c r="D46" s="27"/>
      <c r="E46" s="28" t="s">
        <v>103</v>
      </c>
      <c r="F46" s="29">
        <v>20</v>
      </c>
      <c r="G46" s="29">
        <v>0.1</v>
      </c>
      <c r="H46" s="29">
        <v>0</v>
      </c>
      <c r="I46" s="29">
        <v>14.3</v>
      </c>
      <c r="J46" s="29">
        <v>57.599999999999994</v>
      </c>
      <c r="K46" s="30"/>
      <c r="L46" s="33">
        <v>2.4</v>
      </c>
    </row>
    <row r="47" spans="1:14">
      <c r="A47" s="24"/>
      <c r="B47" s="25"/>
      <c r="C47" s="26"/>
      <c r="D47" s="31" t="s">
        <v>25</v>
      </c>
      <c r="E47" s="28" t="s">
        <v>64</v>
      </c>
      <c r="F47" s="29">
        <v>200</v>
      </c>
      <c r="G47" s="29">
        <v>0.2</v>
      </c>
      <c r="H47" s="29">
        <v>0.05</v>
      </c>
      <c r="I47" s="29">
        <v>15.01</v>
      </c>
      <c r="J47" s="29">
        <v>61.29</v>
      </c>
      <c r="K47" s="30"/>
      <c r="L47" s="33">
        <v>1.25</v>
      </c>
    </row>
    <row r="48" spans="1:14">
      <c r="A48" s="24"/>
      <c r="B48" s="25"/>
      <c r="C48" s="26"/>
      <c r="D48" s="31" t="s">
        <v>26</v>
      </c>
      <c r="E48" s="28" t="s">
        <v>51</v>
      </c>
      <c r="F48" s="29">
        <v>40</v>
      </c>
      <c r="G48" s="33">
        <v>2.0266666666666664</v>
      </c>
      <c r="H48" s="33">
        <v>0.21333333333333335</v>
      </c>
      <c r="I48" s="33">
        <v>13.120000000000001</v>
      </c>
      <c r="J48" s="33">
        <v>62.506666666666668</v>
      </c>
      <c r="K48" s="30"/>
      <c r="L48" s="33">
        <v>2.79</v>
      </c>
    </row>
    <row r="49" spans="1:14">
      <c r="A49" s="24"/>
      <c r="B49" s="25"/>
      <c r="C49" s="26"/>
      <c r="D49" s="31" t="s">
        <v>27</v>
      </c>
      <c r="E49" s="28" t="str">
        <f>E41</f>
        <v>Апельсин</v>
      </c>
      <c r="F49" s="29">
        <v>100</v>
      </c>
      <c r="G49" s="29">
        <v>0.90000000000000013</v>
      </c>
      <c r="H49" s="29">
        <v>0.2</v>
      </c>
      <c r="I49" s="29">
        <v>8.1</v>
      </c>
      <c r="J49" s="29">
        <v>37.799999999999997</v>
      </c>
      <c r="K49" s="30"/>
      <c r="L49" s="33">
        <v>16.8</v>
      </c>
    </row>
    <row r="50" spans="1:14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33"/>
    </row>
    <row r="51" spans="1:14">
      <c r="A51" s="24"/>
      <c r="B51" s="25"/>
      <c r="C51" s="26"/>
      <c r="D51" s="27"/>
      <c r="E51" s="28"/>
      <c r="F51" s="29"/>
      <c r="G51" s="29"/>
      <c r="H51" s="29"/>
      <c r="I51" s="29"/>
      <c r="J51" s="29"/>
      <c r="K51" s="30"/>
      <c r="L51" s="33"/>
    </row>
    <row r="52" spans="1:14" ht="15">
      <c r="A52" s="34"/>
      <c r="B52" s="35"/>
      <c r="C52" s="36"/>
      <c r="D52" s="37" t="s">
        <v>28</v>
      </c>
      <c r="E52" s="38"/>
      <c r="F52" s="39">
        <f>SUM(F45:F51)</f>
        <v>545</v>
      </c>
      <c r="G52" s="40">
        <f>SUM(G45:G51)</f>
        <v>19.463137254901959</v>
      </c>
      <c r="H52" s="40">
        <f>SUM(H45:H51)</f>
        <v>16.112156862745099</v>
      </c>
      <c r="I52" s="40">
        <f>SUM(I45:I51)</f>
        <v>84.820294117647052</v>
      </c>
      <c r="J52" s="40">
        <f>SUM(J45:J51)</f>
        <v>562.14313725490194</v>
      </c>
      <c r="K52" s="41"/>
      <c r="L52" s="40">
        <f>SUM(L45:L51)</f>
        <v>65.580000000000013</v>
      </c>
      <c r="M52" s="79">
        <v>65.580000000000013</v>
      </c>
      <c r="N52" s="79">
        <f>L52-M52</f>
        <v>0</v>
      </c>
    </row>
    <row r="53" spans="1:14" ht="28.5" customHeight="1">
      <c r="A53" s="43">
        <f>A45</f>
        <v>1</v>
      </c>
      <c r="B53" s="44">
        <f>B45</f>
        <v>3</v>
      </c>
      <c r="C53" s="45" t="s">
        <v>29</v>
      </c>
      <c r="D53" s="31" t="s">
        <v>30</v>
      </c>
      <c r="E53" s="28" t="s">
        <v>52</v>
      </c>
      <c r="F53" s="28">
        <v>80</v>
      </c>
      <c r="G53" s="63">
        <v>0.66666666666666663</v>
      </c>
      <c r="H53" s="28">
        <v>0.08</v>
      </c>
      <c r="I53" s="63">
        <v>2.2666666666666666</v>
      </c>
      <c r="J53" s="63">
        <v>12.453333333333333</v>
      </c>
      <c r="K53" s="30"/>
      <c r="L53" s="33">
        <v>9.6</v>
      </c>
    </row>
    <row r="54" spans="1:14" ht="25.5">
      <c r="A54" s="24"/>
      <c r="B54" s="25"/>
      <c r="C54" s="26"/>
      <c r="D54" s="31" t="s">
        <v>31</v>
      </c>
      <c r="E54" s="28" t="s">
        <v>53</v>
      </c>
      <c r="F54" s="28">
        <v>225</v>
      </c>
      <c r="G54" s="63">
        <v>2.1262500000000002</v>
      </c>
      <c r="H54" s="63">
        <v>2.7337500000000001</v>
      </c>
      <c r="I54" s="63">
        <v>10.5075</v>
      </c>
      <c r="J54" s="63">
        <v>75.138749999999987</v>
      </c>
      <c r="K54" s="30"/>
      <c r="L54" s="33">
        <v>11.69</v>
      </c>
    </row>
    <row r="55" spans="1:14">
      <c r="A55" s="24"/>
      <c r="B55" s="25"/>
      <c r="C55" s="26"/>
      <c r="D55" s="31" t="s">
        <v>32</v>
      </c>
      <c r="E55" s="28" t="s">
        <v>54</v>
      </c>
      <c r="F55" s="28">
        <v>260</v>
      </c>
      <c r="G55" s="63">
        <v>24.218999999999998</v>
      </c>
      <c r="H55" s="63">
        <v>28.314000000000004</v>
      </c>
      <c r="I55" s="63">
        <v>51.167999999999999</v>
      </c>
      <c r="J55" s="63">
        <v>556.37400000000002</v>
      </c>
      <c r="K55" s="30"/>
      <c r="L55" s="33">
        <v>43.34</v>
      </c>
    </row>
    <row r="56" spans="1:14">
      <c r="A56" s="24"/>
      <c r="B56" s="25"/>
      <c r="C56" s="26"/>
      <c r="D56" s="31" t="s">
        <v>33</v>
      </c>
      <c r="E56" s="28"/>
      <c r="F56" s="28"/>
      <c r="G56" s="28"/>
      <c r="H56" s="28"/>
      <c r="I56" s="28"/>
      <c r="J56" s="28"/>
      <c r="K56" s="30"/>
      <c r="L56" s="33"/>
    </row>
    <row r="57" spans="1:14" ht="25.5">
      <c r="A57" s="24"/>
      <c r="B57" s="25"/>
      <c r="C57" s="26"/>
      <c r="D57" s="31" t="s">
        <v>34</v>
      </c>
      <c r="E57" s="28" t="s">
        <v>55</v>
      </c>
      <c r="F57" s="28">
        <v>200</v>
      </c>
      <c r="G57" s="28">
        <v>0.16</v>
      </c>
      <c r="H57" s="28">
        <v>0.16</v>
      </c>
      <c r="I57" s="28">
        <v>27.87</v>
      </c>
      <c r="J57" s="28">
        <v>113.55999999999999</v>
      </c>
      <c r="K57" s="30"/>
      <c r="L57" s="33">
        <v>6.3199999999999994</v>
      </c>
    </row>
    <row r="58" spans="1:14">
      <c r="A58" s="24"/>
      <c r="B58" s="25"/>
      <c r="C58" s="26"/>
      <c r="D58" s="31" t="s">
        <v>35</v>
      </c>
      <c r="E58" s="28"/>
      <c r="F58" s="28"/>
      <c r="G58" s="28"/>
      <c r="H58" s="28"/>
      <c r="I58" s="28"/>
      <c r="J58" s="28"/>
      <c r="K58" s="30"/>
      <c r="L58" s="33"/>
    </row>
    <row r="59" spans="1:14">
      <c r="A59" s="24"/>
      <c r="B59" s="25"/>
      <c r="C59" s="26"/>
      <c r="D59" s="31" t="s">
        <v>36</v>
      </c>
      <c r="E59" s="28" t="s">
        <v>49</v>
      </c>
      <c r="F59" s="28">
        <v>40</v>
      </c>
      <c r="G59" s="28">
        <v>2.64</v>
      </c>
      <c r="H59" s="28">
        <v>0.48</v>
      </c>
      <c r="I59" s="28">
        <v>13.680000000000001</v>
      </c>
      <c r="J59" s="28">
        <v>69.600000000000009</v>
      </c>
      <c r="K59" s="30"/>
      <c r="L59" s="33">
        <v>1.88</v>
      </c>
    </row>
    <row r="60" spans="1:14">
      <c r="A60" s="24"/>
      <c r="B60" s="25"/>
      <c r="C60" s="26"/>
      <c r="D60" s="27"/>
      <c r="E60" s="28" t="s">
        <v>56</v>
      </c>
      <c r="F60" s="28">
        <v>30</v>
      </c>
      <c r="G60" s="28">
        <v>2.5499999999999998</v>
      </c>
      <c r="H60" s="28">
        <v>3.3899999999999997</v>
      </c>
      <c r="I60" s="28">
        <v>20.700000000000003</v>
      </c>
      <c r="J60" s="28">
        <v>123.51</v>
      </c>
      <c r="K60" s="30"/>
      <c r="L60" s="33">
        <v>4.04</v>
      </c>
    </row>
    <row r="61" spans="1:14">
      <c r="A61" s="24"/>
      <c r="B61" s="25"/>
      <c r="C61" s="26"/>
      <c r="D61" s="27"/>
      <c r="E61" s="28"/>
      <c r="F61" s="29"/>
      <c r="G61" s="29"/>
      <c r="H61" s="29"/>
      <c r="I61" s="29"/>
      <c r="J61" s="29"/>
      <c r="K61" s="30"/>
      <c r="L61" s="33"/>
    </row>
    <row r="62" spans="1:14" ht="15">
      <c r="A62" s="34"/>
      <c r="B62" s="35"/>
      <c r="C62" s="36"/>
      <c r="D62" s="37" t="s">
        <v>28</v>
      </c>
      <c r="E62" s="38"/>
      <c r="F62" s="39">
        <f>SUM(F53:F61)</f>
        <v>835</v>
      </c>
      <c r="G62" s="40">
        <f t="shared" ref="G62:L62" si="0">SUM(G53:G61)</f>
        <v>32.361916666666666</v>
      </c>
      <c r="H62" s="40">
        <f t="shared" si="0"/>
        <v>35.15775</v>
      </c>
      <c r="I62" s="40">
        <f t="shared" si="0"/>
        <v>126.19216666666668</v>
      </c>
      <c r="J62" s="40">
        <f t="shared" si="0"/>
        <v>950.63608333333332</v>
      </c>
      <c r="K62" s="41"/>
      <c r="L62" s="40">
        <f t="shared" si="0"/>
        <v>76.86999999999999</v>
      </c>
      <c r="M62" s="79">
        <v>76.86999999999999</v>
      </c>
      <c r="N62" s="79">
        <f>L62-M62</f>
        <v>0</v>
      </c>
    </row>
    <row r="63" spans="1:14" ht="15.75" thickBot="1">
      <c r="A63" s="46">
        <f>A45</f>
        <v>1</v>
      </c>
      <c r="B63" s="47">
        <f>B45</f>
        <v>3</v>
      </c>
      <c r="C63" s="73" t="s">
        <v>37</v>
      </c>
      <c r="D63" s="74"/>
      <c r="E63" s="48"/>
      <c r="F63" s="49">
        <f>F52+F62</f>
        <v>1380</v>
      </c>
      <c r="G63" s="50">
        <f t="shared" ref="G63:L63" si="1">G52+G62</f>
        <v>51.825053921568625</v>
      </c>
      <c r="H63" s="50">
        <f t="shared" si="1"/>
        <v>51.269906862745103</v>
      </c>
      <c r="I63" s="50">
        <f t="shared" si="1"/>
        <v>211.01246078431373</v>
      </c>
      <c r="J63" s="50">
        <f t="shared" si="1"/>
        <v>1512.7792205882351</v>
      </c>
      <c r="K63" s="49"/>
      <c r="L63" s="50">
        <f t="shared" si="1"/>
        <v>142.44999999999999</v>
      </c>
      <c r="M63" s="79">
        <f>M52+M62</f>
        <v>142.44999999999999</v>
      </c>
      <c r="N63" s="79">
        <f>L63-M63</f>
        <v>0</v>
      </c>
    </row>
    <row r="64" spans="1:14">
      <c r="A64" s="16">
        <v>1</v>
      </c>
      <c r="B64" s="17">
        <v>4</v>
      </c>
      <c r="C64" s="18" t="s">
        <v>23</v>
      </c>
      <c r="D64" s="19" t="s">
        <v>24</v>
      </c>
      <c r="E64" s="20" t="s">
        <v>57</v>
      </c>
      <c r="F64" s="62">
        <v>95</v>
      </c>
      <c r="G64" s="23">
        <v>14.477999999999998</v>
      </c>
      <c r="H64" s="62">
        <v>5.51</v>
      </c>
      <c r="I64" s="23">
        <v>9.6519999999999992</v>
      </c>
      <c r="J64" s="62">
        <v>146.10999999999999</v>
      </c>
      <c r="K64" s="22"/>
      <c r="L64" s="23">
        <v>36.76</v>
      </c>
    </row>
    <row r="65" spans="1:14" ht="25.5">
      <c r="A65" s="24"/>
      <c r="B65" s="25"/>
      <c r="C65" s="26"/>
      <c r="D65" s="27"/>
      <c r="E65" s="28" t="s">
        <v>46</v>
      </c>
      <c r="F65" s="64">
        <v>165</v>
      </c>
      <c r="G65" s="64">
        <v>6.27</v>
      </c>
      <c r="H65" s="65">
        <v>3.7730000000000001</v>
      </c>
      <c r="I65" s="65">
        <v>40.095000000000006</v>
      </c>
      <c r="J65" s="65">
        <v>219.417</v>
      </c>
      <c r="K65" s="30"/>
      <c r="L65" s="33">
        <v>7.59</v>
      </c>
    </row>
    <row r="66" spans="1:14">
      <c r="A66" s="24"/>
      <c r="B66" s="25"/>
      <c r="C66" s="26"/>
      <c r="D66" s="31" t="s">
        <v>25</v>
      </c>
      <c r="E66" s="28" t="s">
        <v>47</v>
      </c>
      <c r="F66" s="64" t="s">
        <v>48</v>
      </c>
      <c r="G66" s="64">
        <v>0.2</v>
      </c>
      <c r="H66" s="64">
        <v>0.05</v>
      </c>
      <c r="I66" s="64">
        <v>15.01</v>
      </c>
      <c r="J66" s="64">
        <v>61.29</v>
      </c>
      <c r="K66" s="30"/>
      <c r="L66" s="33">
        <v>2.6500000000000004</v>
      </c>
    </row>
    <row r="67" spans="1:14">
      <c r="A67" s="24"/>
      <c r="B67" s="25"/>
      <c r="C67" s="26"/>
      <c r="D67" s="31" t="s">
        <v>26</v>
      </c>
      <c r="E67" s="28" t="s">
        <v>51</v>
      </c>
      <c r="F67" s="64">
        <v>40</v>
      </c>
      <c r="G67" s="65">
        <v>2.0266666666666664</v>
      </c>
      <c r="H67" s="65">
        <v>0.21333333333333335</v>
      </c>
      <c r="I67" s="65">
        <v>13.120000000000001</v>
      </c>
      <c r="J67" s="65">
        <v>62.506666666666668</v>
      </c>
      <c r="K67" s="30"/>
      <c r="L67" s="33">
        <v>2.79</v>
      </c>
    </row>
    <row r="68" spans="1:14">
      <c r="A68" s="24"/>
      <c r="B68" s="25"/>
      <c r="C68" s="26"/>
      <c r="D68" s="31" t="s">
        <v>27</v>
      </c>
      <c r="E68" s="28" t="s">
        <v>58</v>
      </c>
      <c r="F68" s="29">
        <v>125</v>
      </c>
      <c r="G68" s="29">
        <v>0.5</v>
      </c>
      <c r="H68" s="29">
        <v>0.5</v>
      </c>
      <c r="I68" s="29">
        <v>12.25</v>
      </c>
      <c r="J68" s="29">
        <v>55.500000000000007</v>
      </c>
      <c r="K68" s="30"/>
      <c r="L68" s="33">
        <v>7.09</v>
      </c>
    </row>
    <row r="69" spans="1:14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33"/>
    </row>
    <row r="70" spans="1:14">
      <c r="A70" s="24"/>
      <c r="B70" s="25"/>
      <c r="C70" s="26"/>
      <c r="D70" s="27"/>
      <c r="E70" s="28"/>
      <c r="F70" s="29"/>
      <c r="G70" s="29"/>
      <c r="H70" s="29"/>
      <c r="I70" s="29"/>
      <c r="J70" s="29"/>
      <c r="K70" s="30"/>
      <c r="L70" s="33"/>
    </row>
    <row r="71" spans="1:14" ht="15">
      <c r="A71" s="34"/>
      <c r="B71" s="35"/>
      <c r="C71" s="36"/>
      <c r="D71" s="37" t="s">
        <v>28</v>
      </c>
      <c r="E71" s="38"/>
      <c r="F71" s="39">
        <f>SUM(F64:F70)</f>
        <v>425</v>
      </c>
      <c r="G71" s="40">
        <f t="shared" ref="G71:L71" si="2">SUM(G64:G70)</f>
        <v>23.474666666666664</v>
      </c>
      <c r="H71" s="40">
        <f t="shared" si="2"/>
        <v>10.046333333333333</v>
      </c>
      <c r="I71" s="40">
        <f t="shared" si="2"/>
        <v>90.12700000000001</v>
      </c>
      <c r="J71" s="40">
        <f t="shared" si="2"/>
        <v>544.82366666666667</v>
      </c>
      <c r="K71" s="60"/>
      <c r="L71" s="40">
        <f t="shared" si="2"/>
        <v>56.879999999999995</v>
      </c>
      <c r="M71" s="79">
        <v>56.879999999999995</v>
      </c>
      <c r="N71" s="79">
        <f>L71-M71</f>
        <v>0</v>
      </c>
    </row>
    <row r="72" spans="1:14" ht="25.5">
      <c r="A72" s="43">
        <f>A64</f>
        <v>1</v>
      </c>
      <c r="B72" s="44">
        <f>B64</f>
        <v>4</v>
      </c>
      <c r="C72" s="45" t="s">
        <v>29</v>
      </c>
      <c r="D72" s="31" t="s">
        <v>30</v>
      </c>
      <c r="E72" s="28" t="s">
        <v>44</v>
      </c>
      <c r="F72" s="29">
        <v>80</v>
      </c>
      <c r="G72" s="33">
        <v>1.2533333333333332</v>
      </c>
      <c r="H72" s="33">
        <v>9.6266666666666669</v>
      </c>
      <c r="I72" s="33">
        <v>7.0266666666666664</v>
      </c>
      <c r="J72" s="29">
        <v>119.76</v>
      </c>
      <c r="K72" s="30"/>
      <c r="L72" s="33">
        <v>14.55</v>
      </c>
    </row>
    <row r="73" spans="1:14" ht="16.5" customHeight="1">
      <c r="A73" s="24"/>
      <c r="B73" s="25"/>
      <c r="C73" s="26"/>
      <c r="D73" s="31" t="s">
        <v>31</v>
      </c>
      <c r="E73" s="28" t="s">
        <v>59</v>
      </c>
      <c r="F73" s="29">
        <v>225</v>
      </c>
      <c r="G73" s="29">
        <v>2.34</v>
      </c>
      <c r="H73" s="29">
        <v>5.5170000000000003</v>
      </c>
      <c r="I73" s="29">
        <v>15.327</v>
      </c>
      <c r="J73" s="29">
        <v>120.321</v>
      </c>
      <c r="K73" s="30"/>
      <c r="L73" s="33">
        <v>9</v>
      </c>
    </row>
    <row r="74" spans="1:14" ht="15.75" customHeight="1">
      <c r="A74" s="24"/>
      <c r="B74" s="25"/>
      <c r="C74" s="26"/>
      <c r="D74" s="31" t="s">
        <v>32</v>
      </c>
      <c r="E74" s="28" t="s">
        <v>60</v>
      </c>
      <c r="F74" s="29">
        <v>260</v>
      </c>
      <c r="G74" s="33">
        <v>16.788416666666667</v>
      </c>
      <c r="H74" s="33">
        <v>38.904666666666671</v>
      </c>
      <c r="I74" s="33">
        <v>21.158583333333329</v>
      </c>
      <c r="J74" s="33">
        <v>501.92999999999989</v>
      </c>
      <c r="K74" s="30"/>
      <c r="L74" s="33">
        <v>45.92</v>
      </c>
    </row>
    <row r="75" spans="1:14">
      <c r="A75" s="24"/>
      <c r="B75" s="25"/>
      <c r="C75" s="26"/>
      <c r="D75" s="31" t="s">
        <v>33</v>
      </c>
      <c r="E75" s="28"/>
      <c r="F75" s="29"/>
      <c r="G75" s="29"/>
      <c r="H75" s="29"/>
      <c r="I75" s="29"/>
      <c r="J75" s="29"/>
      <c r="K75" s="30"/>
      <c r="L75" s="33"/>
    </row>
    <row r="76" spans="1:14">
      <c r="A76" s="24"/>
      <c r="B76" s="25"/>
      <c r="C76" s="26"/>
      <c r="D76" s="31" t="s">
        <v>34</v>
      </c>
      <c r="E76" s="28" t="s">
        <v>61</v>
      </c>
      <c r="F76" s="29">
        <v>200</v>
      </c>
      <c r="G76" s="29">
        <v>1</v>
      </c>
      <c r="H76" s="29">
        <v>0.2</v>
      </c>
      <c r="I76" s="29">
        <v>20.2</v>
      </c>
      <c r="J76" s="29">
        <v>86.6</v>
      </c>
      <c r="K76" s="30"/>
      <c r="L76" s="33">
        <v>7.4</v>
      </c>
    </row>
    <row r="77" spans="1:14">
      <c r="A77" s="24"/>
      <c r="B77" s="25"/>
      <c r="C77" s="26"/>
      <c r="D77" s="31" t="s">
        <v>35</v>
      </c>
      <c r="E77" s="28" t="s">
        <v>51</v>
      </c>
      <c r="F77" s="29">
        <v>40</v>
      </c>
      <c r="G77" s="33">
        <v>2.0266666666666664</v>
      </c>
      <c r="H77" s="33">
        <v>0.21333333333333337</v>
      </c>
      <c r="I77" s="29">
        <v>13.120000000000001</v>
      </c>
      <c r="J77" s="33">
        <v>62.506666666666668</v>
      </c>
      <c r="K77" s="30"/>
      <c r="L77" s="33">
        <v>2.79</v>
      </c>
    </row>
    <row r="78" spans="1:14">
      <c r="A78" s="24"/>
      <c r="B78" s="25"/>
      <c r="C78" s="26"/>
      <c r="D78" s="31" t="s">
        <v>36</v>
      </c>
      <c r="E78" s="28"/>
      <c r="F78" s="29"/>
      <c r="G78" s="29"/>
      <c r="H78" s="29"/>
      <c r="I78" s="29"/>
      <c r="J78" s="29"/>
      <c r="K78" s="30"/>
      <c r="L78" s="33"/>
    </row>
    <row r="79" spans="1:14">
      <c r="A79" s="24"/>
      <c r="B79" s="25"/>
      <c r="C79" s="26"/>
      <c r="D79" s="27"/>
      <c r="E79" s="28" t="s">
        <v>38</v>
      </c>
      <c r="F79" s="29">
        <v>200</v>
      </c>
      <c r="G79" s="29">
        <v>17</v>
      </c>
      <c r="H79" s="29">
        <v>22.599999999999998</v>
      </c>
      <c r="I79" s="29">
        <v>138</v>
      </c>
      <c r="J79" s="29">
        <v>823.4</v>
      </c>
      <c r="K79" s="30"/>
      <c r="L79" s="33">
        <v>4.88</v>
      </c>
    </row>
    <row r="80" spans="1:14">
      <c r="A80" s="24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33"/>
    </row>
    <row r="81" spans="1:14" ht="15">
      <c r="A81" s="34"/>
      <c r="B81" s="35"/>
      <c r="C81" s="36"/>
      <c r="D81" s="37" t="s">
        <v>28</v>
      </c>
      <c r="E81" s="38"/>
      <c r="F81" s="39">
        <f>SUM(F72:F80)</f>
        <v>1005</v>
      </c>
      <c r="G81" s="40">
        <f t="shared" ref="G81:L81" si="3">SUM(G72:G80)</f>
        <v>40.408416666666668</v>
      </c>
      <c r="H81" s="40">
        <f t="shared" si="3"/>
        <v>77.061666666666667</v>
      </c>
      <c r="I81" s="40">
        <f t="shared" si="3"/>
        <v>214.83224999999999</v>
      </c>
      <c r="J81" s="40">
        <f t="shared" si="3"/>
        <v>1714.5176666666666</v>
      </c>
      <c r="K81" s="41"/>
      <c r="L81" s="40">
        <f t="shared" si="3"/>
        <v>84.54</v>
      </c>
      <c r="M81" s="79">
        <v>84.54</v>
      </c>
      <c r="N81" s="79">
        <f>L81-M81</f>
        <v>0</v>
      </c>
    </row>
    <row r="82" spans="1:14" ht="15.75" thickBot="1">
      <c r="A82" s="46">
        <f>A64</f>
        <v>1</v>
      </c>
      <c r="B82" s="47">
        <f>B64</f>
        <v>4</v>
      </c>
      <c r="C82" s="73" t="s">
        <v>37</v>
      </c>
      <c r="D82" s="74"/>
      <c r="E82" s="48"/>
      <c r="F82" s="49">
        <f>F71+F81</f>
        <v>1430</v>
      </c>
      <c r="G82" s="50">
        <f t="shared" ref="G82:L82" si="4">G71+G81</f>
        <v>63.883083333333332</v>
      </c>
      <c r="H82" s="50">
        <f t="shared" si="4"/>
        <v>87.108000000000004</v>
      </c>
      <c r="I82" s="50">
        <f t="shared" si="4"/>
        <v>304.95925</v>
      </c>
      <c r="J82" s="50">
        <f t="shared" si="4"/>
        <v>2259.3413333333333</v>
      </c>
      <c r="K82" s="49"/>
      <c r="L82" s="50">
        <f t="shared" si="4"/>
        <v>141.42000000000002</v>
      </c>
      <c r="M82" s="79">
        <f>M71+M81</f>
        <v>141.42000000000002</v>
      </c>
      <c r="N82" s="79">
        <f>L82-M82</f>
        <v>0</v>
      </c>
    </row>
    <row r="83" spans="1:14" ht="25.5">
      <c r="A83" s="16">
        <v>1</v>
      </c>
      <c r="B83" s="17">
        <v>5</v>
      </c>
      <c r="C83" s="18" t="s">
        <v>23</v>
      </c>
      <c r="D83" s="19" t="s">
        <v>24</v>
      </c>
      <c r="E83" s="20" t="s">
        <v>62</v>
      </c>
      <c r="F83" s="20">
        <v>225</v>
      </c>
      <c r="G83" s="66">
        <v>18.326249999999998</v>
      </c>
      <c r="H83" s="66">
        <v>21.36375</v>
      </c>
      <c r="I83" s="66">
        <v>5.67</v>
      </c>
      <c r="J83" s="66">
        <v>288.25875000000002</v>
      </c>
      <c r="K83" s="22"/>
      <c r="L83" s="23">
        <v>46.050000000000004</v>
      </c>
    </row>
    <row r="84" spans="1:14" ht="25.5">
      <c r="A84" s="24"/>
      <c r="B84" s="25"/>
      <c r="C84" s="26"/>
      <c r="D84" s="27"/>
      <c r="E84" s="28" t="s">
        <v>63</v>
      </c>
      <c r="F84" s="28">
        <v>30</v>
      </c>
      <c r="G84" s="28">
        <v>6.8999999999999995</v>
      </c>
      <c r="H84" s="28">
        <v>0.36</v>
      </c>
      <c r="I84" s="28">
        <v>15.99</v>
      </c>
      <c r="J84" s="28">
        <v>94.800000000000011</v>
      </c>
      <c r="K84" s="30"/>
      <c r="L84" s="33">
        <v>6.0200000000000005</v>
      </c>
    </row>
    <row r="85" spans="1:14">
      <c r="A85" s="24"/>
      <c r="B85" s="25"/>
      <c r="C85" s="26"/>
      <c r="D85" s="31" t="s">
        <v>25</v>
      </c>
      <c r="E85" s="28" t="s">
        <v>64</v>
      </c>
      <c r="F85" s="28">
        <v>200</v>
      </c>
      <c r="G85" s="28">
        <v>0.2</v>
      </c>
      <c r="H85" s="28">
        <v>0.05</v>
      </c>
      <c r="I85" s="28">
        <v>15.01</v>
      </c>
      <c r="J85" s="28">
        <v>61.29</v>
      </c>
      <c r="K85" s="30"/>
      <c r="L85" s="33">
        <v>1.25</v>
      </c>
    </row>
    <row r="86" spans="1:14">
      <c r="A86" s="24"/>
      <c r="B86" s="25"/>
      <c r="C86" s="26"/>
      <c r="D86" s="31" t="s">
        <v>26</v>
      </c>
      <c r="E86" s="28" t="s">
        <v>43</v>
      </c>
      <c r="F86" s="28">
        <v>40</v>
      </c>
      <c r="G86" s="63">
        <v>2.0266666666666664</v>
      </c>
      <c r="H86" s="63">
        <v>0.21333333333333335</v>
      </c>
      <c r="I86" s="63">
        <v>13.120000000000001</v>
      </c>
      <c r="J86" s="63">
        <v>62.506666666666668</v>
      </c>
      <c r="K86" s="30"/>
      <c r="L86" s="33">
        <v>3.34</v>
      </c>
    </row>
    <row r="87" spans="1:14" ht="25.5">
      <c r="A87" s="24"/>
      <c r="B87" s="25"/>
      <c r="C87" s="26"/>
      <c r="D87" s="31" t="s">
        <v>27</v>
      </c>
      <c r="E87" s="28" t="s">
        <v>65</v>
      </c>
      <c r="F87" s="28">
        <v>200</v>
      </c>
      <c r="G87" s="28">
        <v>1.8000000000000003</v>
      </c>
      <c r="H87" s="28">
        <v>0.4</v>
      </c>
      <c r="I87" s="28">
        <v>16.2</v>
      </c>
      <c r="J87" s="28">
        <v>75.599999999999994</v>
      </c>
      <c r="K87" s="30"/>
      <c r="L87" s="33">
        <v>33.6</v>
      </c>
    </row>
    <row r="88" spans="1:14">
      <c r="A88" s="24"/>
      <c r="B88" s="25"/>
      <c r="C88" s="26"/>
      <c r="D88" s="27"/>
      <c r="E88" s="28" t="s">
        <v>42</v>
      </c>
      <c r="F88" s="28">
        <v>25</v>
      </c>
      <c r="G88" s="28">
        <v>5.7999999999999989</v>
      </c>
      <c r="H88" s="28">
        <v>8.5</v>
      </c>
      <c r="I88" s="28">
        <v>2.5000000000000001E-2</v>
      </c>
      <c r="J88" s="28">
        <v>99.799999999999983</v>
      </c>
      <c r="K88" s="30"/>
      <c r="L88" s="33">
        <v>17.25</v>
      </c>
    </row>
    <row r="89" spans="1:14">
      <c r="A89" s="24"/>
      <c r="B89" s="25"/>
      <c r="C89" s="26"/>
      <c r="D89" s="27"/>
      <c r="E89" s="28"/>
      <c r="F89" s="29"/>
      <c r="G89" s="29"/>
      <c r="H89" s="29"/>
      <c r="I89" s="29"/>
      <c r="J89" s="29"/>
      <c r="K89" s="30"/>
      <c r="L89" s="33"/>
    </row>
    <row r="90" spans="1:14" ht="15">
      <c r="A90" s="34"/>
      <c r="B90" s="35"/>
      <c r="C90" s="36"/>
      <c r="D90" s="37" t="s">
        <v>28</v>
      </c>
      <c r="E90" s="38"/>
      <c r="F90" s="39">
        <f>SUM(F83:F89)</f>
        <v>720</v>
      </c>
      <c r="G90" s="40">
        <f t="shared" ref="G90:L90" si="5">SUM(G83:G89)</f>
        <v>35.052916666666661</v>
      </c>
      <c r="H90" s="40">
        <f t="shared" si="5"/>
        <v>30.887083333333333</v>
      </c>
      <c r="I90" s="40">
        <f t="shared" si="5"/>
        <v>66.015000000000015</v>
      </c>
      <c r="J90" s="40">
        <f t="shared" si="5"/>
        <v>682.25541666666663</v>
      </c>
      <c r="K90" s="41"/>
      <c r="L90" s="40">
        <f t="shared" si="5"/>
        <v>107.51000000000002</v>
      </c>
      <c r="M90" s="79">
        <v>107.51000000000003</v>
      </c>
      <c r="N90" s="79">
        <f>L90-M90</f>
        <v>0</v>
      </c>
    </row>
    <row r="91" spans="1:14" ht="25.5">
      <c r="A91" s="43">
        <f>A83</f>
        <v>1</v>
      </c>
      <c r="B91" s="44">
        <f>B83</f>
        <v>5</v>
      </c>
      <c r="C91" s="45" t="s">
        <v>29</v>
      </c>
      <c r="D91" s="31" t="s">
        <v>30</v>
      </c>
      <c r="E91" s="28" t="s">
        <v>66</v>
      </c>
      <c r="F91" s="28">
        <v>80</v>
      </c>
      <c r="G91" s="63">
        <v>1.1466666666666667</v>
      </c>
      <c r="H91" s="63">
        <v>4.0666666666666664</v>
      </c>
      <c r="I91" s="63">
        <v>6.84</v>
      </c>
      <c r="J91" s="63">
        <v>68.546666666666653</v>
      </c>
      <c r="K91" s="30"/>
      <c r="L91" s="33">
        <v>3.41</v>
      </c>
      <c r="M91" s="80"/>
      <c r="N91" s="80"/>
    </row>
    <row r="92" spans="1:14" ht="25.5">
      <c r="A92" s="24"/>
      <c r="B92" s="25"/>
      <c r="C92" s="26"/>
      <c r="D92" s="31" t="s">
        <v>31</v>
      </c>
      <c r="E92" s="28" t="s">
        <v>67</v>
      </c>
      <c r="F92" s="28">
        <v>245</v>
      </c>
      <c r="G92" s="63">
        <v>15.435</v>
      </c>
      <c r="H92" s="63">
        <v>16.2925</v>
      </c>
      <c r="I92" s="63">
        <v>34.177499999999995</v>
      </c>
      <c r="J92" s="63">
        <v>345.08249999999998</v>
      </c>
      <c r="K92" s="30"/>
      <c r="L92" s="33">
        <v>16.499999999999996</v>
      </c>
      <c r="M92" s="80"/>
      <c r="N92" s="80"/>
    </row>
    <row r="93" spans="1:14">
      <c r="A93" s="24"/>
      <c r="B93" s="25"/>
      <c r="C93" s="26"/>
      <c r="D93" s="31" t="s">
        <v>32</v>
      </c>
      <c r="E93" s="28" t="s">
        <v>57</v>
      </c>
      <c r="F93" s="28">
        <v>95</v>
      </c>
      <c r="G93" s="63">
        <v>14.477999999999998</v>
      </c>
      <c r="H93" s="63">
        <v>5.51</v>
      </c>
      <c r="I93" s="63">
        <v>9.6519999999999992</v>
      </c>
      <c r="J93" s="63">
        <v>146.10999999999999</v>
      </c>
      <c r="K93" s="30"/>
      <c r="L93" s="33">
        <v>36.76</v>
      </c>
      <c r="M93" s="80"/>
      <c r="N93" s="80"/>
    </row>
    <row r="94" spans="1:14">
      <c r="A94" s="24"/>
      <c r="B94" s="25"/>
      <c r="C94" s="26"/>
      <c r="D94" s="31" t="s">
        <v>33</v>
      </c>
      <c r="E94" s="28" t="s">
        <v>68</v>
      </c>
      <c r="F94" s="28">
        <v>165</v>
      </c>
      <c r="G94" s="63">
        <v>3.0469999999999997</v>
      </c>
      <c r="H94" s="63">
        <v>5.3239999999999998</v>
      </c>
      <c r="I94" s="63">
        <v>11.857999999999999</v>
      </c>
      <c r="J94" s="63">
        <v>107.53599999999999</v>
      </c>
      <c r="K94" s="30"/>
      <c r="L94" s="33">
        <v>9.8500000000000014</v>
      </c>
      <c r="M94" s="80"/>
      <c r="N94" s="80"/>
    </row>
    <row r="95" spans="1:14">
      <c r="A95" s="24"/>
      <c r="B95" s="25"/>
      <c r="C95" s="26"/>
      <c r="D95" s="31" t="s">
        <v>34</v>
      </c>
      <c r="E95" s="28" t="s">
        <v>61</v>
      </c>
      <c r="F95" s="28">
        <v>200</v>
      </c>
      <c r="G95" s="28">
        <v>1</v>
      </c>
      <c r="H95" s="28">
        <v>0.2</v>
      </c>
      <c r="I95" s="28">
        <v>20.2</v>
      </c>
      <c r="J95" s="28">
        <v>86.6</v>
      </c>
      <c r="K95" s="30"/>
      <c r="L95" s="33">
        <v>7.4</v>
      </c>
      <c r="M95" s="80"/>
      <c r="N95" s="80"/>
    </row>
    <row r="96" spans="1:14">
      <c r="A96" s="24"/>
      <c r="B96" s="25"/>
      <c r="C96" s="26"/>
      <c r="D96" s="31" t="s">
        <v>35</v>
      </c>
      <c r="E96" s="28"/>
      <c r="F96" s="28"/>
      <c r="G96" s="28"/>
      <c r="H96" s="28"/>
      <c r="I96" s="28"/>
      <c r="J96" s="28"/>
      <c r="K96" s="30"/>
      <c r="L96" s="33"/>
      <c r="M96" s="80"/>
      <c r="N96" s="80"/>
    </row>
    <row r="97" spans="1:14">
      <c r="A97" s="24"/>
      <c r="B97" s="25"/>
      <c r="C97" s="26"/>
      <c r="D97" s="31" t="s">
        <v>36</v>
      </c>
      <c r="E97" s="28" t="s">
        <v>49</v>
      </c>
      <c r="F97" s="28">
        <v>40</v>
      </c>
      <c r="G97" s="28">
        <v>2.64</v>
      </c>
      <c r="H97" s="28">
        <v>0.48</v>
      </c>
      <c r="I97" s="28">
        <v>13.680000000000001</v>
      </c>
      <c r="J97" s="28">
        <v>69.600000000000009</v>
      </c>
      <c r="K97" s="30"/>
      <c r="L97" s="33">
        <v>1.88</v>
      </c>
      <c r="M97" s="80"/>
      <c r="N97" s="80"/>
    </row>
    <row r="98" spans="1:14">
      <c r="A98" s="24"/>
      <c r="B98" s="25"/>
      <c r="C98" s="26"/>
      <c r="D98" s="27"/>
      <c r="E98" s="28" t="s">
        <v>69</v>
      </c>
      <c r="F98" s="28">
        <v>30</v>
      </c>
      <c r="G98" s="28">
        <v>2.5499999999999998</v>
      </c>
      <c r="H98" s="28">
        <v>3.3899999999999997</v>
      </c>
      <c r="I98" s="28">
        <v>20.700000000000003</v>
      </c>
      <c r="J98" s="28">
        <v>123.51</v>
      </c>
      <c r="K98" s="30"/>
      <c r="L98" s="33">
        <v>6.51</v>
      </c>
      <c r="M98" s="80"/>
      <c r="N98" s="80"/>
    </row>
    <row r="99" spans="1:14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33"/>
      <c r="M99" s="80"/>
      <c r="N99" s="80"/>
    </row>
    <row r="100" spans="1:14" ht="15">
      <c r="A100" s="34"/>
      <c r="B100" s="35"/>
      <c r="C100" s="36"/>
      <c r="D100" s="37" t="s">
        <v>28</v>
      </c>
      <c r="E100" s="38"/>
      <c r="F100" s="39">
        <f>SUM(F91:F99)</f>
        <v>855</v>
      </c>
      <c r="G100" s="67">
        <f t="shared" ref="G100:L100" si="6">SUM(G91:G99)</f>
        <v>40.29666666666666</v>
      </c>
      <c r="H100" s="67">
        <f t="shared" si="6"/>
        <v>35.263166666666663</v>
      </c>
      <c r="I100" s="67">
        <f t="shared" si="6"/>
        <v>117.1075</v>
      </c>
      <c r="J100" s="67">
        <f t="shared" si="6"/>
        <v>946.9851666666666</v>
      </c>
      <c r="K100" s="41"/>
      <c r="L100" s="40">
        <f t="shared" si="6"/>
        <v>82.31</v>
      </c>
      <c r="M100" s="79">
        <v>82.309999999999988</v>
      </c>
      <c r="N100" s="79">
        <f>L100-M100</f>
        <v>0</v>
      </c>
    </row>
    <row r="101" spans="1:14" ht="15.75" thickBot="1">
      <c r="A101" s="46">
        <f>A83</f>
        <v>1</v>
      </c>
      <c r="B101" s="47">
        <f>B83</f>
        <v>5</v>
      </c>
      <c r="C101" s="73" t="s">
        <v>37</v>
      </c>
      <c r="D101" s="74"/>
      <c r="E101" s="48"/>
      <c r="F101" s="49">
        <f>F90+F100</f>
        <v>1575</v>
      </c>
      <c r="G101" s="68">
        <f t="shared" ref="G101:L101" si="7">G90+G100</f>
        <v>75.349583333333328</v>
      </c>
      <c r="H101" s="68">
        <f t="shared" si="7"/>
        <v>66.15025</v>
      </c>
      <c r="I101" s="68">
        <f t="shared" si="7"/>
        <v>183.1225</v>
      </c>
      <c r="J101" s="68">
        <f t="shared" si="7"/>
        <v>1629.2405833333332</v>
      </c>
      <c r="K101" s="49"/>
      <c r="L101" s="50">
        <f t="shared" si="7"/>
        <v>189.82000000000002</v>
      </c>
      <c r="M101" s="79">
        <f>M90+M100</f>
        <v>189.82000000000002</v>
      </c>
      <c r="N101" s="79">
        <f>L101-M101</f>
        <v>0</v>
      </c>
    </row>
    <row r="102" spans="1:14" ht="25.5">
      <c r="A102" s="16">
        <v>2</v>
      </c>
      <c r="B102" s="17">
        <v>1</v>
      </c>
      <c r="C102" s="18" t="s">
        <v>23</v>
      </c>
      <c r="D102" s="19" t="s">
        <v>24</v>
      </c>
      <c r="E102" s="20" t="s">
        <v>70</v>
      </c>
      <c r="F102" s="20">
        <v>215</v>
      </c>
      <c r="G102" s="66">
        <v>7.8474999999999993</v>
      </c>
      <c r="H102" s="66">
        <v>13.4375</v>
      </c>
      <c r="I102" s="66">
        <v>58.372499999999995</v>
      </c>
      <c r="J102" s="66">
        <v>385.8175</v>
      </c>
      <c r="K102" s="22"/>
      <c r="L102" s="23">
        <v>23.229999999999997</v>
      </c>
      <c r="M102" s="80"/>
      <c r="N102" s="80"/>
    </row>
    <row r="103" spans="1:14">
      <c r="A103" s="24"/>
      <c r="B103" s="25"/>
      <c r="C103" s="26"/>
      <c r="D103" s="27"/>
      <c r="E103" s="28" t="s">
        <v>42</v>
      </c>
      <c r="F103" s="28">
        <v>25</v>
      </c>
      <c r="G103" s="28">
        <v>5.7999999999999989</v>
      </c>
      <c r="H103" s="28">
        <v>8.5</v>
      </c>
      <c r="I103" s="28">
        <v>2.5000000000000001E-2</v>
      </c>
      <c r="J103" s="28">
        <v>99.799999999999983</v>
      </c>
      <c r="K103" s="30"/>
      <c r="L103" s="33">
        <v>17.25</v>
      </c>
      <c r="M103" s="80"/>
      <c r="N103" s="80"/>
    </row>
    <row r="104" spans="1:14">
      <c r="A104" s="24"/>
      <c r="B104" s="25"/>
      <c r="C104" s="26"/>
      <c r="D104" s="31" t="s">
        <v>25</v>
      </c>
      <c r="E104" s="28" t="s">
        <v>71</v>
      </c>
      <c r="F104" s="28">
        <v>200</v>
      </c>
      <c r="G104" s="28">
        <v>3.17</v>
      </c>
      <c r="H104" s="28">
        <v>2.68</v>
      </c>
      <c r="I104" s="28">
        <v>15.95</v>
      </c>
      <c r="J104" s="28">
        <v>100.6</v>
      </c>
      <c r="K104" s="30"/>
      <c r="L104" s="33">
        <v>9.7600000000000016</v>
      </c>
      <c r="M104" s="80"/>
      <c r="N104" s="80"/>
    </row>
    <row r="105" spans="1:14">
      <c r="A105" s="24"/>
      <c r="B105" s="25"/>
      <c r="C105" s="26"/>
      <c r="D105" s="31" t="s">
        <v>26</v>
      </c>
      <c r="E105" s="28" t="s">
        <v>43</v>
      </c>
      <c r="F105" s="28">
        <v>40</v>
      </c>
      <c r="G105" s="63">
        <v>2.0266666666666664</v>
      </c>
      <c r="H105" s="63">
        <v>0.21333333333333335</v>
      </c>
      <c r="I105" s="63">
        <v>13.120000000000001</v>
      </c>
      <c r="J105" s="63">
        <v>62.506666666666668</v>
      </c>
      <c r="K105" s="30"/>
      <c r="L105" s="33">
        <v>3.34</v>
      </c>
      <c r="M105" s="80"/>
      <c r="N105" s="80"/>
    </row>
    <row r="106" spans="1:14">
      <c r="A106" s="24"/>
      <c r="B106" s="25"/>
      <c r="C106" s="26"/>
      <c r="D106" s="31" t="s">
        <v>27</v>
      </c>
      <c r="E106" s="28" t="s">
        <v>41</v>
      </c>
      <c r="F106" s="28">
        <v>200</v>
      </c>
      <c r="G106" s="28">
        <v>0.12</v>
      </c>
      <c r="H106" s="28">
        <v>0.12</v>
      </c>
      <c r="I106" s="28">
        <v>2.94</v>
      </c>
      <c r="J106" s="28">
        <v>13.320000000000002</v>
      </c>
      <c r="K106" s="30"/>
      <c r="L106" s="33">
        <v>11.35</v>
      </c>
      <c r="M106" s="80"/>
      <c r="N106" s="80"/>
    </row>
    <row r="107" spans="1:14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33"/>
      <c r="M107" s="80"/>
      <c r="N107" s="80"/>
    </row>
    <row r="108" spans="1:14">
      <c r="A108" s="24"/>
      <c r="B108" s="25"/>
      <c r="C108" s="26"/>
      <c r="D108" s="27"/>
      <c r="E108" s="28"/>
      <c r="F108" s="29"/>
      <c r="G108" s="29"/>
      <c r="H108" s="29"/>
      <c r="I108" s="29"/>
      <c r="J108" s="29"/>
      <c r="K108" s="30"/>
      <c r="L108" s="33"/>
      <c r="M108" s="80"/>
      <c r="N108" s="80"/>
    </row>
    <row r="109" spans="1:14" ht="15">
      <c r="A109" s="34"/>
      <c r="B109" s="35"/>
      <c r="C109" s="36"/>
      <c r="D109" s="37" t="s">
        <v>28</v>
      </c>
      <c r="E109" s="38"/>
      <c r="F109" s="39">
        <f>SUM(F102:F108)</f>
        <v>680</v>
      </c>
      <c r="G109" s="40">
        <f>SUM(G102:G108)</f>
        <v>18.964166666666664</v>
      </c>
      <c r="H109" s="40">
        <f>SUM(H102:H108)</f>
        <v>24.950833333333335</v>
      </c>
      <c r="I109" s="40">
        <f>SUM(I102:I108)</f>
        <v>90.407499999999999</v>
      </c>
      <c r="J109" s="40">
        <f>SUM(J102:J108)</f>
        <v>662.04416666666668</v>
      </c>
      <c r="K109" s="41"/>
      <c r="L109" s="40">
        <f>SUM(L102:L108)</f>
        <v>64.929999999999993</v>
      </c>
      <c r="M109" s="81">
        <v>64.929999999999993</v>
      </c>
      <c r="N109" s="79">
        <f>L109-M109</f>
        <v>0</v>
      </c>
    </row>
    <row r="110" spans="1:14" ht="25.5">
      <c r="A110" s="43">
        <f>A102</f>
        <v>2</v>
      </c>
      <c r="B110" s="44">
        <f>B102</f>
        <v>1</v>
      </c>
      <c r="C110" s="45" t="s">
        <v>29</v>
      </c>
      <c r="D110" s="31" t="s">
        <v>30</v>
      </c>
      <c r="E110" s="28" t="s">
        <v>72</v>
      </c>
      <c r="F110" s="28">
        <v>0</v>
      </c>
      <c r="G110" s="28">
        <v>0</v>
      </c>
      <c r="H110" s="63">
        <v>0</v>
      </c>
      <c r="I110" s="63">
        <v>0</v>
      </c>
      <c r="J110" s="63">
        <v>0</v>
      </c>
      <c r="K110" s="30"/>
      <c r="L110" s="29"/>
      <c r="M110" s="80"/>
      <c r="N110" s="80"/>
    </row>
    <row r="111" spans="1:14">
      <c r="A111" s="24"/>
      <c r="B111" s="25"/>
      <c r="C111" s="26"/>
      <c r="D111" s="31" t="s">
        <v>31</v>
      </c>
      <c r="E111" s="28" t="s">
        <v>73</v>
      </c>
      <c r="F111" s="28">
        <v>225</v>
      </c>
      <c r="G111" s="63">
        <v>1.99125</v>
      </c>
      <c r="H111" s="63">
        <v>2.9812499999999997</v>
      </c>
      <c r="I111" s="63">
        <v>14.332500000000001</v>
      </c>
      <c r="J111" s="63">
        <v>92.126249999999999</v>
      </c>
      <c r="K111" s="30"/>
      <c r="L111" s="33">
        <v>6.9799999999999995</v>
      </c>
      <c r="M111" s="80"/>
      <c r="N111" s="80"/>
    </row>
    <row r="112" spans="1:14">
      <c r="A112" s="24"/>
      <c r="B112" s="25"/>
      <c r="C112" s="26"/>
      <c r="D112" s="31" t="s">
        <v>32</v>
      </c>
      <c r="E112" s="28" t="s">
        <v>74</v>
      </c>
      <c r="F112" s="28">
        <v>95</v>
      </c>
      <c r="G112" s="28">
        <v>13.680000000000001</v>
      </c>
      <c r="H112" s="63">
        <v>13.982099999999997</v>
      </c>
      <c r="I112" s="63">
        <v>6.0495999999999999</v>
      </c>
      <c r="J112" s="63">
        <v>204.75729999999999</v>
      </c>
      <c r="K112" s="30"/>
      <c r="L112" s="33">
        <v>28.61</v>
      </c>
      <c r="M112" s="80"/>
      <c r="N112" s="80"/>
    </row>
    <row r="113" spans="1:14" ht="25.5">
      <c r="A113" s="24"/>
      <c r="B113" s="25"/>
      <c r="C113" s="26"/>
      <c r="D113" s="31" t="s">
        <v>33</v>
      </c>
      <c r="E113" s="28" t="s">
        <v>46</v>
      </c>
      <c r="F113" s="28">
        <v>165</v>
      </c>
      <c r="G113" s="28">
        <v>6.27</v>
      </c>
      <c r="H113" s="63">
        <v>3.7730000000000001</v>
      </c>
      <c r="I113" s="63">
        <v>40.095000000000006</v>
      </c>
      <c r="J113" s="63">
        <v>219.417</v>
      </c>
      <c r="K113" s="30"/>
      <c r="L113" s="33">
        <v>6.8599999999999994</v>
      </c>
      <c r="M113" s="80"/>
      <c r="N113" s="80"/>
    </row>
    <row r="114" spans="1:14">
      <c r="A114" s="24"/>
      <c r="B114" s="25"/>
      <c r="C114" s="26"/>
      <c r="D114" s="31" t="s">
        <v>34</v>
      </c>
      <c r="E114" s="28" t="s">
        <v>75</v>
      </c>
      <c r="F114" s="28">
        <v>200</v>
      </c>
      <c r="G114" s="28">
        <v>0.22</v>
      </c>
      <c r="H114" s="28">
        <v>0</v>
      </c>
      <c r="I114" s="28">
        <v>19.43</v>
      </c>
      <c r="J114" s="28">
        <v>78.599999999999994</v>
      </c>
      <c r="K114" s="30"/>
      <c r="L114" s="33">
        <v>2.11</v>
      </c>
      <c r="M114" s="80"/>
      <c r="N114" s="80"/>
    </row>
    <row r="115" spans="1:14">
      <c r="A115" s="24"/>
      <c r="B115" s="25"/>
      <c r="C115" s="26"/>
      <c r="D115" s="31" t="s">
        <v>35</v>
      </c>
      <c r="E115" s="28"/>
      <c r="F115" s="28"/>
      <c r="G115" s="28"/>
      <c r="H115" s="28"/>
      <c r="I115" s="28"/>
      <c r="J115" s="28"/>
      <c r="K115" s="30"/>
      <c r="L115" s="33"/>
      <c r="M115" s="80"/>
      <c r="N115" s="80"/>
    </row>
    <row r="116" spans="1:14">
      <c r="A116" s="24"/>
      <c r="B116" s="25"/>
      <c r="C116" s="26"/>
      <c r="D116" s="31" t="s">
        <v>36</v>
      </c>
      <c r="E116" s="28" t="s">
        <v>49</v>
      </c>
      <c r="F116" s="28">
        <v>40</v>
      </c>
      <c r="G116" s="28">
        <v>2.64</v>
      </c>
      <c r="H116" s="28">
        <v>0.48</v>
      </c>
      <c r="I116" s="28">
        <v>13.680000000000001</v>
      </c>
      <c r="J116" s="28">
        <v>69.600000000000009</v>
      </c>
      <c r="K116" s="30"/>
      <c r="L116" s="33">
        <v>1.88</v>
      </c>
      <c r="M116" s="80"/>
      <c r="N116" s="80"/>
    </row>
    <row r="117" spans="1:14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33"/>
      <c r="M117" s="80"/>
      <c r="N117" s="80"/>
    </row>
    <row r="118" spans="1:14">
      <c r="A118" s="24"/>
      <c r="B118" s="25"/>
      <c r="C118" s="26"/>
      <c r="D118" s="27"/>
      <c r="E118" s="28"/>
      <c r="F118" s="29"/>
      <c r="G118" s="29"/>
      <c r="H118" s="29"/>
      <c r="I118" s="29"/>
      <c r="J118" s="29"/>
      <c r="K118" s="30"/>
      <c r="L118" s="33"/>
      <c r="M118" s="80"/>
      <c r="N118" s="80"/>
    </row>
    <row r="119" spans="1:14" ht="15">
      <c r="A119" s="34"/>
      <c r="B119" s="35"/>
      <c r="C119" s="36"/>
      <c r="D119" s="37" t="s">
        <v>28</v>
      </c>
      <c r="E119" s="38"/>
      <c r="F119" s="39">
        <f>SUM(F110:F118)</f>
        <v>725</v>
      </c>
      <c r="G119" s="40">
        <f>SUM(G110:G118)</f>
        <v>24.80125</v>
      </c>
      <c r="H119" s="40">
        <f>SUM(H110:H118)</f>
        <v>21.216349999999998</v>
      </c>
      <c r="I119" s="40">
        <f>SUM(I110:I118)</f>
        <v>93.587100000000021</v>
      </c>
      <c r="J119" s="40">
        <f>SUM(J110:J118)</f>
        <v>664.50055000000009</v>
      </c>
      <c r="K119" s="41"/>
      <c r="L119" s="40">
        <f>SUM(L110:L118)</f>
        <v>46.44</v>
      </c>
      <c r="M119" s="79">
        <v>46.44</v>
      </c>
      <c r="N119" s="79">
        <f>L119-M119</f>
        <v>0</v>
      </c>
    </row>
    <row r="120" spans="1:14" ht="15.75" thickBot="1">
      <c r="A120" s="46">
        <f>A102</f>
        <v>2</v>
      </c>
      <c r="B120" s="47">
        <f>B102</f>
        <v>1</v>
      </c>
      <c r="C120" s="73" t="s">
        <v>37</v>
      </c>
      <c r="D120" s="74"/>
      <c r="E120" s="48"/>
      <c r="F120" s="49">
        <f>F109+F119</f>
        <v>1405</v>
      </c>
      <c r="G120" s="50">
        <f t="shared" ref="G120:L120" si="8">G109+G119</f>
        <v>43.765416666666667</v>
      </c>
      <c r="H120" s="50">
        <f t="shared" si="8"/>
        <v>46.167183333333334</v>
      </c>
      <c r="I120" s="50">
        <f t="shared" si="8"/>
        <v>183.99460000000002</v>
      </c>
      <c r="J120" s="50">
        <f t="shared" si="8"/>
        <v>1326.5447166666668</v>
      </c>
      <c r="K120" s="49"/>
      <c r="L120" s="50">
        <f t="shared" si="8"/>
        <v>111.36999999999999</v>
      </c>
      <c r="M120" s="79">
        <f>M109+M119</f>
        <v>111.36999999999999</v>
      </c>
      <c r="N120" s="79">
        <f>L120-M120</f>
        <v>0</v>
      </c>
    </row>
    <row r="121" spans="1:14" ht="25.5">
      <c r="A121" s="56">
        <v>2</v>
      </c>
      <c r="B121" s="25">
        <v>2</v>
      </c>
      <c r="C121" s="18" t="s">
        <v>23</v>
      </c>
      <c r="D121" s="19" t="s">
        <v>24</v>
      </c>
      <c r="E121" s="20" t="s">
        <v>76</v>
      </c>
      <c r="F121" s="20">
        <v>95</v>
      </c>
      <c r="G121" s="20">
        <v>19.189999999999998</v>
      </c>
      <c r="H121" s="66">
        <v>11.4665</v>
      </c>
      <c r="I121" s="66">
        <v>1.9760000000000002</v>
      </c>
      <c r="J121" s="66">
        <v>187.86250000000001</v>
      </c>
      <c r="K121" s="22"/>
      <c r="L121" s="23">
        <v>35.54</v>
      </c>
      <c r="M121" s="80"/>
      <c r="N121" s="80"/>
    </row>
    <row r="122" spans="1:14" ht="25.5">
      <c r="A122" s="56"/>
      <c r="B122" s="25"/>
      <c r="C122" s="26"/>
      <c r="D122" s="27"/>
      <c r="E122" s="28" t="s">
        <v>77</v>
      </c>
      <c r="F122" s="28">
        <v>165</v>
      </c>
      <c r="G122" s="28">
        <v>3.7949999999999999</v>
      </c>
      <c r="H122" s="28">
        <v>5.4450000000000003</v>
      </c>
      <c r="I122" s="28">
        <v>27.698</v>
      </c>
      <c r="J122" s="28">
        <v>174.977</v>
      </c>
      <c r="K122" s="30"/>
      <c r="L122" s="33">
        <v>5.87</v>
      </c>
      <c r="M122" s="80"/>
      <c r="N122" s="80"/>
    </row>
    <row r="123" spans="1:14">
      <c r="A123" s="56"/>
      <c r="B123" s="25"/>
      <c r="C123" s="26"/>
      <c r="D123" s="31" t="s">
        <v>25</v>
      </c>
      <c r="E123" s="28" t="s">
        <v>47</v>
      </c>
      <c r="F123" s="28" t="s">
        <v>48</v>
      </c>
      <c r="G123" s="28">
        <v>0.26</v>
      </c>
      <c r="H123" s="28">
        <v>0.06</v>
      </c>
      <c r="I123" s="28">
        <v>15.22</v>
      </c>
      <c r="J123" s="28">
        <v>62.46</v>
      </c>
      <c r="K123" s="30"/>
      <c r="L123" s="33">
        <v>2.6500000000000004</v>
      </c>
      <c r="M123" s="80"/>
      <c r="N123" s="80"/>
    </row>
    <row r="124" spans="1:14">
      <c r="A124" s="56"/>
      <c r="B124" s="25"/>
      <c r="C124" s="26"/>
      <c r="D124" s="31" t="s">
        <v>26</v>
      </c>
      <c r="E124" s="28" t="s">
        <v>51</v>
      </c>
      <c r="F124" s="28">
        <v>40</v>
      </c>
      <c r="G124" s="63">
        <v>2.0266666666666664</v>
      </c>
      <c r="H124" s="63">
        <v>0.21333333333333335</v>
      </c>
      <c r="I124" s="63">
        <v>13.120000000000001</v>
      </c>
      <c r="J124" s="63">
        <v>62.506666666666668</v>
      </c>
      <c r="K124" s="30"/>
      <c r="L124" s="33">
        <v>2.79</v>
      </c>
      <c r="M124" s="80"/>
      <c r="N124" s="80"/>
    </row>
    <row r="125" spans="1:14">
      <c r="A125" s="56"/>
      <c r="B125" s="25"/>
      <c r="C125" s="26"/>
      <c r="D125" s="31" t="s">
        <v>27</v>
      </c>
      <c r="E125" s="28"/>
      <c r="F125" s="28"/>
      <c r="G125" s="28"/>
      <c r="H125" s="28"/>
      <c r="I125" s="28"/>
      <c r="J125" s="28"/>
      <c r="K125" s="30"/>
      <c r="L125" s="33"/>
      <c r="M125" s="80"/>
      <c r="N125" s="80"/>
    </row>
    <row r="126" spans="1:14" ht="25.5">
      <c r="A126" s="56"/>
      <c r="B126" s="25"/>
      <c r="C126" s="26"/>
      <c r="D126" s="27"/>
      <c r="E126" s="28" t="s">
        <v>52</v>
      </c>
      <c r="F126" s="28">
        <v>45</v>
      </c>
      <c r="G126" s="28">
        <v>0.36</v>
      </c>
      <c r="H126" s="28">
        <v>4.4999999999999998E-2</v>
      </c>
      <c r="I126" s="28">
        <v>0.76500000000000001</v>
      </c>
      <c r="J126" s="28">
        <v>4.9050000000000002</v>
      </c>
      <c r="K126" s="30"/>
      <c r="L126" s="33">
        <v>6</v>
      </c>
      <c r="M126" s="80"/>
      <c r="N126" s="80"/>
    </row>
    <row r="127" spans="1:14">
      <c r="A127" s="56"/>
      <c r="B127" s="25"/>
      <c r="C127" s="26"/>
      <c r="D127" s="27"/>
      <c r="E127" s="28" t="s">
        <v>42</v>
      </c>
      <c r="F127" s="28">
        <v>25</v>
      </c>
      <c r="G127" s="28">
        <v>5.7999999999999989</v>
      </c>
      <c r="H127" s="28">
        <v>8.5</v>
      </c>
      <c r="I127" s="28">
        <v>2.5000000000000001E-2</v>
      </c>
      <c r="J127" s="28">
        <v>99.799999999999983</v>
      </c>
      <c r="K127" s="30"/>
      <c r="L127" s="33">
        <v>17.25</v>
      </c>
      <c r="M127" s="79"/>
      <c r="N127" s="80"/>
    </row>
    <row r="128" spans="1:14" ht="15">
      <c r="A128" s="58"/>
      <c r="B128" s="35"/>
      <c r="C128" s="36"/>
      <c r="D128" s="37" t="s">
        <v>28</v>
      </c>
      <c r="E128" s="38"/>
      <c r="F128" s="39">
        <f>SUM(F121:F127)</f>
        <v>370</v>
      </c>
      <c r="G128" s="40">
        <f>SUM(G121:G127)</f>
        <v>31.431666666666665</v>
      </c>
      <c r="H128" s="40">
        <f>SUM(H121:H127)</f>
        <v>25.729833333333335</v>
      </c>
      <c r="I128" s="40">
        <f>SUM(I121:I127)</f>
        <v>58.803999999999995</v>
      </c>
      <c r="J128" s="40">
        <f>SUM(J121:J127)</f>
        <v>592.51116666666667</v>
      </c>
      <c r="K128" s="41"/>
      <c r="L128" s="40">
        <f>SUM(L121:L127)</f>
        <v>70.099999999999994</v>
      </c>
      <c r="M128" s="79">
        <v>70.100000000000009</v>
      </c>
      <c r="N128" s="79">
        <f>L128-M128</f>
        <v>0</v>
      </c>
    </row>
    <row r="129" spans="1:14" ht="25.5">
      <c r="A129" s="44">
        <f>A121</f>
        <v>2</v>
      </c>
      <c r="B129" s="44">
        <f>B121</f>
        <v>2</v>
      </c>
      <c r="C129" s="45" t="s">
        <v>29</v>
      </c>
      <c r="D129" s="31" t="s">
        <v>30</v>
      </c>
      <c r="E129" s="28" t="s">
        <v>52</v>
      </c>
      <c r="F129" s="28">
        <v>40</v>
      </c>
      <c r="G129" s="28">
        <v>6.4000000000000001E-2</v>
      </c>
      <c r="H129" s="28">
        <v>8.0000000000000002E-3</v>
      </c>
      <c r="I129" s="28">
        <v>0.13600000000000001</v>
      </c>
      <c r="J129" s="28">
        <v>0.872</v>
      </c>
      <c r="K129" s="30"/>
      <c r="L129" s="33">
        <v>5.28</v>
      </c>
      <c r="M129" s="80"/>
      <c r="N129" s="80"/>
    </row>
    <row r="130" spans="1:14" ht="25.5">
      <c r="A130" s="56"/>
      <c r="B130" s="25"/>
      <c r="C130" s="26"/>
      <c r="D130" s="31" t="s">
        <v>31</v>
      </c>
      <c r="E130" s="28" t="s">
        <v>78</v>
      </c>
      <c r="F130" s="28">
        <v>225</v>
      </c>
      <c r="G130" s="63">
        <v>7.7625000000000011</v>
      </c>
      <c r="H130" s="63">
        <v>7.8187500000000005</v>
      </c>
      <c r="I130" s="63">
        <v>21.105</v>
      </c>
      <c r="J130" s="63">
        <v>185.83875</v>
      </c>
      <c r="K130" s="30"/>
      <c r="L130" s="33">
        <v>7.9499999999999993</v>
      </c>
      <c r="M130" s="80"/>
      <c r="N130" s="80"/>
    </row>
    <row r="131" spans="1:14">
      <c r="A131" s="56"/>
      <c r="B131" s="25"/>
      <c r="C131" s="26"/>
      <c r="D131" s="31" t="s">
        <v>32</v>
      </c>
      <c r="E131" s="28" t="s">
        <v>79</v>
      </c>
      <c r="F131" s="28">
        <v>95</v>
      </c>
      <c r="G131" s="63">
        <v>17.672374999999995</v>
      </c>
      <c r="H131" s="63">
        <v>17.386187499999998</v>
      </c>
      <c r="I131" s="63">
        <v>0.20039062500000002</v>
      </c>
      <c r="J131" s="63">
        <v>227.96675000000002</v>
      </c>
      <c r="K131" s="30"/>
      <c r="L131" s="33">
        <v>32.010000000000005</v>
      </c>
      <c r="M131" s="80"/>
      <c r="N131" s="80"/>
    </row>
    <row r="132" spans="1:14">
      <c r="A132" s="56"/>
      <c r="B132" s="25"/>
      <c r="C132" s="26"/>
      <c r="D132" s="31" t="s">
        <v>33</v>
      </c>
      <c r="E132" s="28" t="s">
        <v>80</v>
      </c>
      <c r="F132" s="28">
        <v>165</v>
      </c>
      <c r="G132" s="63">
        <v>3.0469999999999997</v>
      </c>
      <c r="H132" s="63">
        <v>5.3239999999999998</v>
      </c>
      <c r="I132" s="63">
        <v>11.857999999999999</v>
      </c>
      <c r="J132" s="63">
        <v>107.53599999999999</v>
      </c>
      <c r="K132" s="30"/>
      <c r="L132" s="33">
        <v>9.8500000000000014</v>
      </c>
      <c r="M132" s="80"/>
      <c r="N132" s="80"/>
    </row>
    <row r="133" spans="1:14">
      <c r="A133" s="56"/>
      <c r="B133" s="25"/>
      <c r="C133" s="26"/>
      <c r="D133" s="31" t="s">
        <v>34</v>
      </c>
      <c r="E133" s="28" t="s">
        <v>81</v>
      </c>
      <c r="F133" s="28">
        <v>200</v>
      </c>
      <c r="G133" s="63">
        <v>0.22</v>
      </c>
      <c r="H133" s="63">
        <v>0</v>
      </c>
      <c r="I133" s="63">
        <v>24.42</v>
      </c>
      <c r="J133" s="63">
        <v>98.56</v>
      </c>
      <c r="K133" s="30"/>
      <c r="L133" s="33">
        <v>2.31</v>
      </c>
      <c r="M133" s="80"/>
      <c r="N133" s="80"/>
    </row>
    <row r="134" spans="1:14">
      <c r="A134" s="56"/>
      <c r="B134" s="25"/>
      <c r="C134" s="26"/>
      <c r="D134" s="31" t="s">
        <v>35</v>
      </c>
      <c r="E134" s="28" t="s">
        <v>51</v>
      </c>
      <c r="F134" s="28">
        <v>40</v>
      </c>
      <c r="G134" s="63">
        <v>2.0266666666666664</v>
      </c>
      <c r="H134" s="63">
        <v>0.21333333333333337</v>
      </c>
      <c r="I134" s="63">
        <v>13.120000000000001</v>
      </c>
      <c r="J134" s="63">
        <v>62.506666666666668</v>
      </c>
      <c r="K134" s="30"/>
      <c r="L134" s="33">
        <v>2.79</v>
      </c>
      <c r="M134" s="80"/>
      <c r="N134" s="80"/>
    </row>
    <row r="135" spans="1:14">
      <c r="A135" s="56"/>
      <c r="B135" s="25"/>
      <c r="C135" s="26"/>
      <c r="D135" s="31" t="s">
        <v>36</v>
      </c>
      <c r="E135" s="28"/>
      <c r="F135" s="28"/>
      <c r="G135" s="28"/>
      <c r="H135" s="28"/>
      <c r="I135" s="28"/>
      <c r="J135" s="28"/>
      <c r="K135" s="30"/>
      <c r="L135" s="33"/>
      <c r="M135" s="80"/>
      <c r="N135" s="80"/>
    </row>
    <row r="136" spans="1:14" ht="25.5">
      <c r="A136" s="56"/>
      <c r="B136" s="25"/>
      <c r="C136" s="26"/>
      <c r="D136" s="27"/>
      <c r="E136" s="28" t="s">
        <v>82</v>
      </c>
      <c r="F136" s="28">
        <v>250</v>
      </c>
      <c r="G136" s="28">
        <v>2.2500000000000004</v>
      </c>
      <c r="H136" s="28">
        <v>0.5</v>
      </c>
      <c r="I136" s="28">
        <v>20.25</v>
      </c>
      <c r="J136" s="28">
        <v>94.5</v>
      </c>
      <c r="K136" s="30"/>
      <c r="L136" s="33">
        <v>42</v>
      </c>
      <c r="M136" s="80"/>
      <c r="N136" s="80"/>
    </row>
    <row r="137" spans="1:14">
      <c r="A137" s="56"/>
      <c r="B137" s="25"/>
      <c r="C137" s="26"/>
      <c r="D137" s="27"/>
      <c r="E137" s="28"/>
      <c r="F137" s="29"/>
      <c r="G137" s="29"/>
      <c r="H137" s="29"/>
      <c r="I137" s="29"/>
      <c r="J137" s="29"/>
      <c r="K137" s="30"/>
      <c r="L137" s="33"/>
      <c r="M137" s="80"/>
      <c r="N137" s="80"/>
    </row>
    <row r="138" spans="1:14" ht="15">
      <c r="A138" s="58"/>
      <c r="B138" s="35"/>
      <c r="C138" s="36"/>
      <c r="D138" s="37" t="s">
        <v>28</v>
      </c>
      <c r="E138" s="38"/>
      <c r="F138" s="39">
        <f>SUM(F129:F137)</f>
        <v>1015</v>
      </c>
      <c r="G138" s="40">
        <f>SUM(G129:G137)</f>
        <v>33.042541666666665</v>
      </c>
      <c r="H138" s="40">
        <f>SUM(H129:H137)</f>
        <v>31.250270833333335</v>
      </c>
      <c r="I138" s="40">
        <f>SUM(I129:I137)</f>
        <v>91.089390625000007</v>
      </c>
      <c r="J138" s="40">
        <f>SUM(J129:J137)</f>
        <v>777.78016666666667</v>
      </c>
      <c r="K138" s="41"/>
      <c r="L138" s="40">
        <f>SUM(L129:L137)</f>
        <v>102.19000000000001</v>
      </c>
      <c r="M138" s="79">
        <v>102.19000000000003</v>
      </c>
      <c r="N138" s="79">
        <f>L138-M138</f>
        <v>0</v>
      </c>
    </row>
    <row r="139" spans="1:14" ht="15.75" thickBot="1">
      <c r="A139" s="61">
        <f>A121</f>
        <v>2</v>
      </c>
      <c r="B139" s="61">
        <f>B121</f>
        <v>2</v>
      </c>
      <c r="C139" s="73" t="s">
        <v>37</v>
      </c>
      <c r="D139" s="74"/>
      <c r="E139" s="48"/>
      <c r="F139" s="49">
        <f>F128+F138</f>
        <v>1385</v>
      </c>
      <c r="G139" s="50">
        <f t="shared" ref="G139:L139" si="9">G128+G138</f>
        <v>64.474208333333337</v>
      </c>
      <c r="H139" s="50">
        <f t="shared" si="9"/>
        <v>56.980104166666671</v>
      </c>
      <c r="I139" s="50">
        <f t="shared" si="9"/>
        <v>149.89339062499999</v>
      </c>
      <c r="J139" s="50">
        <f t="shared" si="9"/>
        <v>1370.2913333333333</v>
      </c>
      <c r="K139" s="49"/>
      <c r="L139" s="50">
        <f t="shared" si="9"/>
        <v>172.29000000000002</v>
      </c>
      <c r="M139" s="79">
        <f>M128+M138</f>
        <v>172.29000000000002</v>
      </c>
      <c r="N139" s="79">
        <f>L139-M139</f>
        <v>0</v>
      </c>
    </row>
    <row r="140" spans="1:14">
      <c r="A140" s="16">
        <v>2</v>
      </c>
      <c r="B140" s="17">
        <v>3</v>
      </c>
      <c r="C140" s="18" t="s">
        <v>23</v>
      </c>
      <c r="D140" s="19" t="s">
        <v>24</v>
      </c>
      <c r="E140" s="20" t="s">
        <v>83</v>
      </c>
      <c r="F140" s="20">
        <v>185</v>
      </c>
      <c r="G140" s="20">
        <v>15.229999999999999</v>
      </c>
      <c r="H140" s="20">
        <v>17.48</v>
      </c>
      <c r="I140" s="20">
        <v>36.71</v>
      </c>
      <c r="J140" s="20">
        <v>365.08</v>
      </c>
      <c r="K140" s="22"/>
      <c r="L140" s="23">
        <v>53.87</v>
      </c>
      <c r="M140" s="80"/>
      <c r="N140" s="80"/>
    </row>
    <row r="141" spans="1:14">
      <c r="A141" s="24"/>
      <c r="B141" s="25"/>
      <c r="C141" s="26"/>
      <c r="D141" s="27"/>
      <c r="E141" s="28" t="s">
        <v>84</v>
      </c>
      <c r="F141" s="28">
        <v>30</v>
      </c>
      <c r="G141" s="28">
        <v>1.5</v>
      </c>
      <c r="H141" s="28">
        <v>0</v>
      </c>
      <c r="I141" s="28">
        <v>11.4</v>
      </c>
      <c r="J141" s="28">
        <v>51.6</v>
      </c>
      <c r="K141" s="30"/>
      <c r="L141" s="33">
        <v>3.06</v>
      </c>
      <c r="M141" s="80"/>
      <c r="N141" s="80"/>
    </row>
    <row r="142" spans="1:14">
      <c r="A142" s="24"/>
      <c r="B142" s="25"/>
      <c r="C142" s="26"/>
      <c r="D142" s="31" t="s">
        <v>25</v>
      </c>
      <c r="E142" s="28" t="s">
        <v>64</v>
      </c>
      <c r="F142" s="28">
        <v>200</v>
      </c>
      <c r="G142" s="28">
        <v>0.2</v>
      </c>
      <c r="H142" s="28">
        <v>0.05</v>
      </c>
      <c r="I142" s="28">
        <v>15.01</v>
      </c>
      <c r="J142" s="28">
        <v>61.29</v>
      </c>
      <c r="K142" s="30"/>
      <c r="L142" s="33">
        <v>1.25</v>
      </c>
      <c r="M142" s="80"/>
      <c r="N142" s="80"/>
    </row>
    <row r="143" spans="1:14">
      <c r="A143" s="24"/>
      <c r="B143" s="25"/>
      <c r="C143" s="26"/>
      <c r="D143" s="31" t="s">
        <v>26</v>
      </c>
      <c r="E143" s="28" t="s">
        <v>51</v>
      </c>
      <c r="F143" s="28">
        <v>40</v>
      </c>
      <c r="G143" s="63">
        <v>2.0266666666666664</v>
      </c>
      <c r="H143" s="63">
        <v>0.21333333333333335</v>
      </c>
      <c r="I143" s="63">
        <v>13.120000000000001</v>
      </c>
      <c r="J143" s="63">
        <v>62.506666666666668</v>
      </c>
      <c r="K143" s="30"/>
      <c r="L143" s="33">
        <v>2.79</v>
      </c>
      <c r="M143" s="80"/>
      <c r="N143" s="80"/>
    </row>
    <row r="144" spans="1:14">
      <c r="A144" s="24"/>
      <c r="B144" s="25"/>
      <c r="C144" s="26"/>
      <c r="D144" s="31" t="s">
        <v>27</v>
      </c>
      <c r="E144" s="28" t="s">
        <v>41</v>
      </c>
      <c r="F144" s="28">
        <v>100</v>
      </c>
      <c r="G144" s="28">
        <v>0.4</v>
      </c>
      <c r="H144" s="28">
        <v>0.4</v>
      </c>
      <c r="I144" s="28">
        <v>9.8000000000000007</v>
      </c>
      <c r="J144" s="28">
        <v>44.400000000000006</v>
      </c>
      <c r="K144" s="30"/>
      <c r="L144" s="33">
        <v>5.68</v>
      </c>
      <c r="M144" s="80"/>
      <c r="N144" s="80"/>
    </row>
    <row r="145" spans="1:14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33"/>
      <c r="M145" s="80"/>
      <c r="N145" s="80"/>
    </row>
    <row r="146" spans="1:14">
      <c r="A146" s="24"/>
      <c r="B146" s="25"/>
      <c r="C146" s="26"/>
      <c r="D146" s="27"/>
      <c r="E146" s="28"/>
      <c r="F146" s="29"/>
      <c r="G146" s="29"/>
      <c r="H146" s="29"/>
      <c r="I146" s="29"/>
      <c r="J146" s="29"/>
      <c r="K146" s="30"/>
      <c r="L146" s="33"/>
      <c r="M146" s="80"/>
      <c r="N146" s="80"/>
    </row>
    <row r="147" spans="1:14" ht="15">
      <c r="A147" s="34"/>
      <c r="B147" s="35"/>
      <c r="C147" s="36"/>
      <c r="D147" s="37" t="s">
        <v>28</v>
      </c>
      <c r="E147" s="38"/>
      <c r="F147" s="39">
        <f>SUM(F140:F146)</f>
        <v>555</v>
      </c>
      <c r="G147" s="40">
        <f>SUM(G140:G146)</f>
        <v>19.356666666666662</v>
      </c>
      <c r="H147" s="40">
        <f>SUM(H140:H146)</f>
        <v>18.143333333333334</v>
      </c>
      <c r="I147" s="40">
        <f>SUM(I140:I146)</f>
        <v>86.039999999999992</v>
      </c>
      <c r="J147" s="40">
        <f>SUM(J140:J146)</f>
        <v>584.87666666666667</v>
      </c>
      <c r="K147" s="41"/>
      <c r="L147" s="40">
        <f>SUM(L140:L146)</f>
        <v>66.650000000000006</v>
      </c>
      <c r="M147" s="79">
        <v>66.650000000000006</v>
      </c>
      <c r="N147" s="79">
        <f>L147-M147</f>
        <v>0</v>
      </c>
    </row>
    <row r="148" spans="1:14" ht="25.5">
      <c r="A148" s="43">
        <f>A140</f>
        <v>2</v>
      </c>
      <c r="B148" s="44">
        <f>B140</f>
        <v>3</v>
      </c>
      <c r="C148" s="45" t="s">
        <v>29</v>
      </c>
      <c r="D148" s="31" t="s">
        <v>30</v>
      </c>
      <c r="E148" s="28" t="s">
        <v>44</v>
      </c>
      <c r="F148" s="28">
        <v>80</v>
      </c>
      <c r="G148" s="63">
        <v>1.2533333333333332</v>
      </c>
      <c r="H148" s="63">
        <v>9.6266666666666669</v>
      </c>
      <c r="I148" s="63">
        <v>7.0266666666666664</v>
      </c>
      <c r="J148" s="28">
        <v>119.76</v>
      </c>
      <c r="K148" s="30"/>
      <c r="L148" s="33">
        <v>14.55</v>
      </c>
      <c r="M148" s="80"/>
      <c r="N148" s="80"/>
    </row>
    <row r="149" spans="1:14">
      <c r="A149" s="24"/>
      <c r="B149" s="25"/>
      <c r="C149" s="26"/>
      <c r="D149" s="31" t="s">
        <v>31</v>
      </c>
      <c r="E149" s="28" t="s">
        <v>85</v>
      </c>
      <c r="F149" s="28">
        <v>225</v>
      </c>
      <c r="G149" s="28">
        <v>2.835</v>
      </c>
      <c r="H149" s="28">
        <v>3.1949999999999998</v>
      </c>
      <c r="I149" s="28">
        <v>18.75375</v>
      </c>
      <c r="J149" s="28">
        <v>115.11000000000001</v>
      </c>
      <c r="K149" s="30"/>
      <c r="L149" s="33">
        <v>7.47</v>
      </c>
      <c r="M149" s="80"/>
      <c r="N149" s="80"/>
    </row>
    <row r="150" spans="1:14">
      <c r="A150" s="24"/>
      <c r="B150" s="25"/>
      <c r="C150" s="26"/>
      <c r="D150" s="31" t="s">
        <v>32</v>
      </c>
      <c r="E150" s="28" t="s">
        <v>86</v>
      </c>
      <c r="F150" s="28">
        <v>260</v>
      </c>
      <c r="G150" s="28">
        <v>18.550999999999998</v>
      </c>
      <c r="H150" s="28">
        <v>19.513000000000002</v>
      </c>
      <c r="I150" s="28">
        <v>33.162999999999997</v>
      </c>
      <c r="J150" s="28">
        <v>382.47300000000007</v>
      </c>
      <c r="K150" s="30"/>
      <c r="L150" s="33">
        <v>45.59</v>
      </c>
      <c r="M150" s="80"/>
      <c r="N150" s="80"/>
    </row>
    <row r="151" spans="1:14">
      <c r="A151" s="24"/>
      <c r="B151" s="25"/>
      <c r="C151" s="26"/>
      <c r="D151" s="31" t="s">
        <v>33</v>
      </c>
      <c r="E151" s="28"/>
      <c r="F151" s="28"/>
      <c r="G151" s="28"/>
      <c r="H151" s="28"/>
      <c r="I151" s="28"/>
      <c r="J151" s="28"/>
      <c r="K151" s="30"/>
      <c r="L151" s="33"/>
      <c r="M151" s="80"/>
      <c r="N151" s="80"/>
    </row>
    <row r="152" spans="1:14">
      <c r="A152" s="24"/>
      <c r="B152" s="25"/>
      <c r="C152" s="26"/>
      <c r="D152" s="31" t="s">
        <v>34</v>
      </c>
      <c r="E152" s="28" t="s">
        <v>61</v>
      </c>
      <c r="F152" s="28">
        <v>200</v>
      </c>
      <c r="G152" s="28">
        <v>1</v>
      </c>
      <c r="H152" s="28">
        <v>0.2</v>
      </c>
      <c r="I152" s="28">
        <v>20.2</v>
      </c>
      <c r="J152" s="28">
        <v>86.6</v>
      </c>
      <c r="K152" s="30"/>
      <c r="L152" s="33">
        <v>7.4</v>
      </c>
      <c r="M152" s="80"/>
      <c r="N152" s="80"/>
    </row>
    <row r="153" spans="1:14">
      <c r="A153" s="24"/>
      <c r="B153" s="25"/>
      <c r="C153" s="26"/>
      <c r="D153" s="31" t="s">
        <v>35</v>
      </c>
      <c r="E153" s="28"/>
      <c r="F153" s="28"/>
      <c r="G153" s="28"/>
      <c r="H153" s="28"/>
      <c r="I153" s="28"/>
      <c r="J153" s="28"/>
      <c r="K153" s="30"/>
      <c r="L153" s="33"/>
      <c r="M153" s="80"/>
      <c r="N153" s="80"/>
    </row>
    <row r="154" spans="1:14">
      <c r="A154" s="24"/>
      <c r="B154" s="25"/>
      <c r="C154" s="26"/>
      <c r="D154" s="31" t="s">
        <v>36</v>
      </c>
      <c r="E154" s="28" t="s">
        <v>49</v>
      </c>
      <c r="F154" s="28">
        <v>40</v>
      </c>
      <c r="G154" s="28">
        <v>2.64</v>
      </c>
      <c r="H154" s="28">
        <v>0.48</v>
      </c>
      <c r="I154" s="28">
        <v>13.680000000000001</v>
      </c>
      <c r="J154" s="28">
        <v>69.600000000000009</v>
      </c>
      <c r="K154" s="30"/>
      <c r="L154" s="33">
        <v>1.88</v>
      </c>
      <c r="M154" s="80"/>
      <c r="N154" s="80"/>
    </row>
    <row r="155" spans="1:14">
      <c r="A155" s="24"/>
      <c r="B155" s="25"/>
      <c r="C155" s="26"/>
      <c r="D155" s="27"/>
      <c r="E155" s="28" t="s">
        <v>56</v>
      </c>
      <c r="F155" s="28">
        <v>30</v>
      </c>
      <c r="G155" s="28">
        <v>2.5499999999999998</v>
      </c>
      <c r="H155" s="28">
        <v>3.3899999999999997</v>
      </c>
      <c r="I155" s="28">
        <v>20.700000000000003</v>
      </c>
      <c r="J155" s="28">
        <v>123.51</v>
      </c>
      <c r="K155" s="30"/>
      <c r="L155" s="33">
        <v>4.04</v>
      </c>
      <c r="M155" s="80"/>
      <c r="N155" s="80"/>
    </row>
    <row r="156" spans="1:14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33"/>
      <c r="M156" s="80"/>
      <c r="N156" s="80"/>
    </row>
    <row r="157" spans="1:14" ht="15">
      <c r="A157" s="34"/>
      <c r="B157" s="35"/>
      <c r="C157" s="36"/>
      <c r="D157" s="37" t="s">
        <v>28</v>
      </c>
      <c r="E157" s="38"/>
      <c r="F157" s="39">
        <f>SUM(F148:F156)</f>
        <v>835</v>
      </c>
      <c r="G157" s="40">
        <f>SUM(G148:G156)</f>
        <v>28.829333333333334</v>
      </c>
      <c r="H157" s="40">
        <f>SUM(H148:H156)</f>
        <v>36.404666666666671</v>
      </c>
      <c r="I157" s="40">
        <f>SUM(I148:I156)</f>
        <v>113.52341666666668</v>
      </c>
      <c r="J157" s="40">
        <f>SUM(J148:J156)</f>
        <v>897.05300000000011</v>
      </c>
      <c r="K157" s="41"/>
      <c r="L157" s="40">
        <f>SUM(L148:L156)</f>
        <v>80.930000000000007</v>
      </c>
      <c r="M157" s="79">
        <v>80.929999999999978</v>
      </c>
      <c r="N157" s="79">
        <f>L157-M157</f>
        <v>0</v>
      </c>
    </row>
    <row r="158" spans="1:14" ht="15.75" thickBot="1">
      <c r="A158" s="46">
        <f>A140</f>
        <v>2</v>
      </c>
      <c r="B158" s="47">
        <f>B140</f>
        <v>3</v>
      </c>
      <c r="C158" s="73" t="s">
        <v>37</v>
      </c>
      <c r="D158" s="74"/>
      <c r="E158" s="48"/>
      <c r="F158" s="49">
        <f>F147+F157</f>
        <v>1390</v>
      </c>
      <c r="G158" s="49">
        <f t="shared" ref="G158:L158" si="10">G147+G157</f>
        <v>48.185999999999993</v>
      </c>
      <c r="H158" s="49">
        <f t="shared" si="10"/>
        <v>54.548000000000002</v>
      </c>
      <c r="I158" s="50">
        <f t="shared" si="10"/>
        <v>199.56341666666668</v>
      </c>
      <c r="J158" s="50">
        <f t="shared" si="10"/>
        <v>1481.9296666666669</v>
      </c>
      <c r="K158" s="50"/>
      <c r="L158" s="50">
        <f t="shared" si="10"/>
        <v>147.58000000000001</v>
      </c>
      <c r="M158" s="79">
        <f>M147+M157</f>
        <v>147.57999999999998</v>
      </c>
      <c r="N158" s="79">
        <f>L158-M158</f>
        <v>0</v>
      </c>
    </row>
    <row r="159" spans="1:14" ht="25.5">
      <c r="A159" s="16">
        <v>2</v>
      </c>
      <c r="B159" s="17">
        <v>4</v>
      </c>
      <c r="C159" s="18" t="s">
        <v>23</v>
      </c>
      <c r="D159" s="19" t="s">
        <v>24</v>
      </c>
      <c r="E159" s="20" t="s">
        <v>87</v>
      </c>
      <c r="F159" s="20">
        <v>85</v>
      </c>
      <c r="G159" s="66">
        <v>12.463125</v>
      </c>
      <c r="H159" s="66">
        <v>14.959999999999999</v>
      </c>
      <c r="I159" s="66">
        <v>15.873749999999999</v>
      </c>
      <c r="J159" s="66">
        <v>247.98749999999995</v>
      </c>
      <c r="K159" s="22"/>
      <c r="L159" s="23">
        <v>33.400000000000013</v>
      </c>
      <c r="M159" s="80"/>
      <c r="N159" s="80"/>
    </row>
    <row r="160" spans="1:14" ht="25.5">
      <c r="A160" s="24"/>
      <c r="B160" s="25"/>
      <c r="C160" s="26"/>
      <c r="D160" s="27"/>
      <c r="E160" s="28" t="s">
        <v>46</v>
      </c>
      <c r="F160" s="28">
        <v>165</v>
      </c>
      <c r="G160" s="28">
        <v>6.27</v>
      </c>
      <c r="H160" s="28">
        <v>3.7730000000000001</v>
      </c>
      <c r="I160" s="28">
        <v>40.095000000000006</v>
      </c>
      <c r="J160" s="28">
        <v>219.417</v>
      </c>
      <c r="K160" s="30"/>
      <c r="L160" s="33">
        <v>7.59</v>
      </c>
      <c r="M160" s="80"/>
      <c r="N160" s="80"/>
    </row>
    <row r="161" spans="1:14">
      <c r="A161" s="24"/>
      <c r="B161" s="25"/>
      <c r="C161" s="26"/>
      <c r="D161" s="31" t="s">
        <v>25</v>
      </c>
      <c r="E161" s="28" t="s">
        <v>88</v>
      </c>
      <c r="F161" s="28">
        <v>200</v>
      </c>
      <c r="G161" s="28">
        <v>3.5000000000000004</v>
      </c>
      <c r="H161" s="28">
        <v>3.7000000000000006</v>
      </c>
      <c r="I161" s="28">
        <v>25.5</v>
      </c>
      <c r="J161" s="28">
        <v>149.30000000000001</v>
      </c>
      <c r="K161" s="30"/>
      <c r="L161" s="33">
        <f>L8</f>
        <v>9.67</v>
      </c>
      <c r="M161" s="80"/>
      <c r="N161" s="80"/>
    </row>
    <row r="162" spans="1:14">
      <c r="A162" s="24"/>
      <c r="B162" s="25"/>
      <c r="C162" s="26"/>
      <c r="D162" s="31" t="s">
        <v>26</v>
      </c>
      <c r="E162" s="28" t="s">
        <v>51</v>
      </c>
      <c r="F162" s="28">
        <v>40</v>
      </c>
      <c r="G162" s="63">
        <v>2.0266666666666664</v>
      </c>
      <c r="H162" s="63">
        <v>0.21333333333333337</v>
      </c>
      <c r="I162" s="63">
        <v>13.120000000000001</v>
      </c>
      <c r="J162" s="63">
        <v>62.506666666666668</v>
      </c>
      <c r="K162" s="30"/>
      <c r="L162" s="33">
        <v>2.79</v>
      </c>
      <c r="M162" s="80"/>
      <c r="N162" s="80"/>
    </row>
    <row r="163" spans="1:14">
      <c r="A163" s="24"/>
      <c r="B163" s="25"/>
      <c r="C163" s="26"/>
      <c r="D163" s="31" t="s">
        <v>27</v>
      </c>
      <c r="E163" s="28" t="s">
        <v>89</v>
      </c>
      <c r="F163" s="28">
        <v>100</v>
      </c>
      <c r="G163" s="28">
        <v>0.90000000000000013</v>
      </c>
      <c r="H163" s="28">
        <v>0.2</v>
      </c>
      <c r="I163" s="28">
        <v>8.1</v>
      </c>
      <c r="J163" s="28">
        <v>37.799999999999997</v>
      </c>
      <c r="K163" s="30"/>
      <c r="L163" s="33">
        <v>16.8</v>
      </c>
      <c r="M163" s="80"/>
      <c r="N163" s="80"/>
    </row>
    <row r="164" spans="1:14" ht="25.5">
      <c r="A164" s="24"/>
      <c r="B164" s="25"/>
      <c r="C164" s="26"/>
      <c r="D164" s="27"/>
      <c r="E164" s="28" t="s">
        <v>52</v>
      </c>
      <c r="F164" s="28">
        <v>45</v>
      </c>
      <c r="G164" s="28">
        <v>0.375</v>
      </c>
      <c r="H164" s="28">
        <v>4.4999999999999998E-2</v>
      </c>
      <c r="I164" s="28">
        <v>1.2749999999999999</v>
      </c>
      <c r="J164" s="28">
        <v>7.0050000000000008</v>
      </c>
      <c r="K164" s="30"/>
      <c r="L164" s="33">
        <v>6</v>
      </c>
      <c r="M164" s="80"/>
      <c r="N164" s="80"/>
    </row>
    <row r="165" spans="1:14">
      <c r="A165" s="24"/>
      <c r="B165" s="25"/>
      <c r="C165" s="26"/>
      <c r="D165" s="27"/>
      <c r="E165" s="28"/>
      <c r="F165" s="29"/>
      <c r="G165" s="29"/>
      <c r="H165" s="29"/>
      <c r="I165" s="29"/>
      <c r="J165" s="29"/>
      <c r="K165" s="30"/>
      <c r="L165" s="33"/>
      <c r="M165" s="80"/>
      <c r="N165" s="80"/>
    </row>
    <row r="166" spans="1:14" ht="15">
      <c r="A166" s="34"/>
      <c r="B166" s="35"/>
      <c r="C166" s="36"/>
      <c r="D166" s="37" t="s">
        <v>28</v>
      </c>
      <c r="E166" s="38"/>
      <c r="F166" s="39">
        <f>SUM(F159:F165)</f>
        <v>635</v>
      </c>
      <c r="G166" s="40">
        <f>SUM(G159:G165)</f>
        <v>25.534791666666667</v>
      </c>
      <c r="H166" s="40">
        <f>SUM(H159:H165)</f>
        <v>22.891333333333336</v>
      </c>
      <c r="I166" s="40">
        <f>SUM(I159:I165)</f>
        <v>103.96375</v>
      </c>
      <c r="J166" s="40">
        <f>SUM(J159:J165)</f>
        <v>724.01616666666666</v>
      </c>
      <c r="K166" s="41"/>
      <c r="L166" s="40">
        <f>SUM(L159:L165)</f>
        <v>76.250000000000014</v>
      </c>
      <c r="M166" s="79">
        <v>76.249999999999986</v>
      </c>
      <c r="N166" s="79">
        <f>L166-M166</f>
        <v>0</v>
      </c>
    </row>
    <row r="167" spans="1:14" ht="25.5">
      <c r="A167" s="43">
        <f>A159</f>
        <v>2</v>
      </c>
      <c r="B167" s="44">
        <f>B159</f>
        <v>4</v>
      </c>
      <c r="C167" s="45" t="s">
        <v>29</v>
      </c>
      <c r="D167" s="31" t="s">
        <v>30</v>
      </c>
      <c r="E167" s="28" t="s">
        <v>66</v>
      </c>
      <c r="F167" s="28">
        <v>80</v>
      </c>
      <c r="G167" s="28">
        <v>3.6000000000000005</v>
      </c>
      <c r="H167" s="63">
        <v>6.2666666666666675</v>
      </c>
      <c r="I167" s="63">
        <v>5.7466666666666661</v>
      </c>
      <c r="J167" s="63">
        <v>93.786666666666676</v>
      </c>
      <c r="K167" s="30"/>
      <c r="L167" s="33">
        <v>3.45</v>
      </c>
      <c r="M167" s="80"/>
      <c r="N167" s="80"/>
    </row>
    <row r="168" spans="1:14" ht="38.25">
      <c r="A168" s="24"/>
      <c r="B168" s="25"/>
      <c r="C168" s="26"/>
      <c r="D168" s="31" t="s">
        <v>31</v>
      </c>
      <c r="E168" s="28" t="s">
        <v>90</v>
      </c>
      <c r="F168" s="28">
        <v>225</v>
      </c>
      <c r="G168" s="63">
        <v>2.2162500000000001</v>
      </c>
      <c r="H168" s="63">
        <v>5.8274999999999997</v>
      </c>
      <c r="I168" s="63">
        <v>10.09125</v>
      </c>
      <c r="J168" s="63">
        <v>101.67749999999999</v>
      </c>
      <c r="K168" s="30"/>
      <c r="L168" s="33">
        <v>12.210000000000003</v>
      </c>
      <c r="M168" s="80"/>
      <c r="N168" s="80"/>
    </row>
    <row r="169" spans="1:14">
      <c r="A169" s="24"/>
      <c r="B169" s="25"/>
      <c r="C169" s="26"/>
      <c r="D169" s="31" t="s">
        <v>32</v>
      </c>
      <c r="E169" s="28" t="s">
        <v>91</v>
      </c>
      <c r="F169" s="28">
        <v>95</v>
      </c>
      <c r="G169" s="63">
        <v>21.101875000000003</v>
      </c>
      <c r="H169" s="63">
        <v>11.067500000000003</v>
      </c>
      <c r="I169" s="63">
        <v>2.8381250000000002</v>
      </c>
      <c r="J169" s="63">
        <v>195.36750000000001</v>
      </c>
      <c r="K169" s="30"/>
      <c r="L169" s="33">
        <v>29.64</v>
      </c>
      <c r="M169" s="80"/>
      <c r="N169" s="80"/>
    </row>
    <row r="170" spans="1:14" ht="25.5">
      <c r="A170" s="24"/>
      <c r="B170" s="25"/>
      <c r="C170" s="26"/>
      <c r="D170" s="31" t="s">
        <v>33</v>
      </c>
      <c r="E170" s="28" t="s">
        <v>92</v>
      </c>
      <c r="F170" s="28">
        <v>165</v>
      </c>
      <c r="G170" s="28">
        <v>3.6189999999999998</v>
      </c>
      <c r="H170" s="28">
        <v>7.766</v>
      </c>
      <c r="I170" s="28">
        <v>24.431000000000001</v>
      </c>
      <c r="J170" s="28">
        <v>182.09400000000002</v>
      </c>
      <c r="K170" s="30"/>
      <c r="L170" s="33">
        <v>12.26</v>
      </c>
      <c r="M170" s="80"/>
      <c r="N170" s="80"/>
    </row>
    <row r="171" spans="1:14">
      <c r="A171" s="24"/>
      <c r="B171" s="25"/>
      <c r="C171" s="26"/>
      <c r="D171" s="31" t="s">
        <v>34</v>
      </c>
      <c r="E171" s="28" t="s">
        <v>93</v>
      </c>
      <c r="F171" s="28">
        <v>200</v>
      </c>
      <c r="G171" s="28">
        <v>0</v>
      </c>
      <c r="H171" s="28">
        <v>0</v>
      </c>
      <c r="I171" s="28">
        <v>18</v>
      </c>
      <c r="J171" s="28">
        <v>72</v>
      </c>
      <c r="K171" s="30"/>
      <c r="L171" s="33">
        <v>3.3200000000000003</v>
      </c>
      <c r="M171" s="80"/>
      <c r="N171" s="80"/>
    </row>
    <row r="172" spans="1:14">
      <c r="A172" s="24"/>
      <c r="B172" s="25"/>
      <c r="C172" s="26"/>
      <c r="D172" s="31" t="s">
        <v>35</v>
      </c>
      <c r="E172" s="28" t="s">
        <v>51</v>
      </c>
      <c r="F172" s="28">
        <v>40</v>
      </c>
      <c r="G172" s="63">
        <v>2.0266666666666664</v>
      </c>
      <c r="H172" s="63">
        <v>0.21333333333333337</v>
      </c>
      <c r="I172" s="63">
        <v>13.120000000000001</v>
      </c>
      <c r="J172" s="63">
        <v>62.506666666666668</v>
      </c>
      <c r="K172" s="30"/>
      <c r="L172" s="33">
        <v>2.79</v>
      </c>
      <c r="M172" s="80"/>
      <c r="N172" s="80"/>
    </row>
    <row r="173" spans="1:14">
      <c r="A173" s="24"/>
      <c r="B173" s="25"/>
      <c r="C173" s="26"/>
      <c r="D173" s="31" t="s">
        <v>36</v>
      </c>
      <c r="E173" s="28"/>
      <c r="F173" s="28"/>
      <c r="G173" s="28"/>
      <c r="H173" s="28"/>
      <c r="I173" s="28"/>
      <c r="J173" s="28"/>
      <c r="K173" s="30"/>
      <c r="L173" s="33"/>
      <c r="M173" s="80"/>
      <c r="N173" s="80"/>
    </row>
    <row r="174" spans="1:14">
      <c r="A174" s="24"/>
      <c r="B174" s="25"/>
      <c r="C174" s="26"/>
      <c r="D174" s="27"/>
      <c r="E174" s="28" t="s">
        <v>38</v>
      </c>
      <c r="F174" s="28">
        <v>40</v>
      </c>
      <c r="G174" s="28">
        <v>3.3999999999999995</v>
      </c>
      <c r="H174" s="28">
        <v>4.5199999999999996</v>
      </c>
      <c r="I174" s="28">
        <v>27.6</v>
      </c>
      <c r="J174" s="28">
        <v>164.68</v>
      </c>
      <c r="K174" s="30"/>
      <c r="L174" s="33">
        <v>4.88</v>
      </c>
      <c r="M174" s="80"/>
      <c r="N174" s="80"/>
    </row>
    <row r="175" spans="1:14">
      <c r="A175" s="24"/>
      <c r="B175" s="25"/>
      <c r="C175" s="26"/>
      <c r="D175" s="27"/>
      <c r="E175" s="28"/>
      <c r="F175" s="29"/>
      <c r="G175" s="29"/>
      <c r="H175" s="29"/>
      <c r="I175" s="29"/>
      <c r="J175" s="29"/>
      <c r="K175" s="30"/>
      <c r="L175" s="33"/>
      <c r="M175" s="80"/>
      <c r="N175" s="80"/>
    </row>
    <row r="176" spans="1:14" ht="15">
      <c r="A176" s="34"/>
      <c r="B176" s="35"/>
      <c r="C176" s="36"/>
      <c r="D176" s="37" t="s">
        <v>28</v>
      </c>
      <c r="E176" s="38"/>
      <c r="F176" s="39">
        <f>SUM(F167:F175)</f>
        <v>845</v>
      </c>
      <c r="G176" s="40">
        <f>SUM(G167:G175)</f>
        <v>35.963791666666665</v>
      </c>
      <c r="H176" s="40">
        <f>SUM(H167:H175)</f>
        <v>35.661000000000001</v>
      </c>
      <c r="I176" s="40">
        <f>SUM(I167:I175)</f>
        <v>101.82704166666667</v>
      </c>
      <c r="J176" s="40">
        <f>SUM(J167:J175)</f>
        <v>872.11233333333348</v>
      </c>
      <c r="K176" s="41"/>
      <c r="L176" s="40">
        <f>SUM(L167:L175)</f>
        <v>68.55</v>
      </c>
      <c r="M176" s="79">
        <v>68.55</v>
      </c>
      <c r="N176" s="79">
        <f>L176-M176</f>
        <v>0</v>
      </c>
    </row>
    <row r="177" spans="1:14" ht="15.75" thickBot="1">
      <c r="A177" s="46">
        <f>A159</f>
        <v>2</v>
      </c>
      <c r="B177" s="47">
        <f>B159</f>
        <v>4</v>
      </c>
      <c r="C177" s="73" t="s">
        <v>37</v>
      </c>
      <c r="D177" s="74"/>
      <c r="E177" s="48"/>
      <c r="F177" s="49">
        <f>F166+F176</f>
        <v>1480</v>
      </c>
      <c r="G177" s="50">
        <f t="shared" ref="G177:L177" si="11">G166+G176</f>
        <v>61.498583333333329</v>
      </c>
      <c r="H177" s="50">
        <f t="shared" si="11"/>
        <v>58.552333333333337</v>
      </c>
      <c r="I177" s="50">
        <f t="shared" si="11"/>
        <v>205.79079166666668</v>
      </c>
      <c r="J177" s="50">
        <f t="shared" si="11"/>
        <v>1596.1285000000003</v>
      </c>
      <c r="K177" s="49"/>
      <c r="L177" s="50">
        <f t="shared" si="11"/>
        <v>144.80000000000001</v>
      </c>
      <c r="M177" s="79">
        <f>M166+M176</f>
        <v>144.79999999999998</v>
      </c>
      <c r="N177" s="79">
        <f>L177-M177</f>
        <v>0</v>
      </c>
    </row>
    <row r="178" spans="1:14" ht="25.5">
      <c r="A178" s="16">
        <v>2</v>
      </c>
      <c r="B178" s="17">
        <v>5</v>
      </c>
      <c r="C178" s="18" t="s">
        <v>23</v>
      </c>
      <c r="D178" s="19" t="s">
        <v>24</v>
      </c>
      <c r="E178" s="20" t="s">
        <v>62</v>
      </c>
      <c r="F178" s="20">
        <v>225</v>
      </c>
      <c r="G178" s="66">
        <v>18.326249999999998</v>
      </c>
      <c r="H178" s="66">
        <v>21.36375</v>
      </c>
      <c r="I178" s="66">
        <v>5.67</v>
      </c>
      <c r="J178" s="66">
        <v>288.25875000000002</v>
      </c>
      <c r="K178" s="20"/>
      <c r="L178" s="66">
        <f>L83+0.02</f>
        <v>46.070000000000007</v>
      </c>
      <c r="M178" s="80"/>
      <c r="N178" s="80"/>
    </row>
    <row r="179" spans="1:14">
      <c r="A179" s="24"/>
      <c r="B179" s="25"/>
      <c r="C179" s="26"/>
      <c r="D179" s="27"/>
      <c r="E179" s="28" t="s">
        <v>94</v>
      </c>
      <c r="F179" s="28">
        <v>20</v>
      </c>
      <c r="G179" s="28">
        <v>4.5999999999999996</v>
      </c>
      <c r="H179" s="28">
        <v>0.24</v>
      </c>
      <c r="I179" s="28">
        <v>10.66</v>
      </c>
      <c r="J179" s="28">
        <v>63.2</v>
      </c>
      <c r="K179" s="28"/>
      <c r="L179" s="63">
        <v>2.97</v>
      </c>
      <c r="M179" s="80"/>
      <c r="N179" s="80"/>
    </row>
    <row r="180" spans="1:14">
      <c r="A180" s="24"/>
      <c r="B180" s="25"/>
      <c r="C180" s="26"/>
      <c r="D180" s="31" t="s">
        <v>25</v>
      </c>
      <c r="E180" s="28" t="s">
        <v>64</v>
      </c>
      <c r="F180" s="28">
        <v>200</v>
      </c>
      <c r="G180" s="28">
        <v>0.2</v>
      </c>
      <c r="H180" s="28">
        <v>0.05</v>
      </c>
      <c r="I180" s="28">
        <v>15.01</v>
      </c>
      <c r="J180" s="28">
        <v>61.29</v>
      </c>
      <c r="K180" s="28"/>
      <c r="L180" s="63">
        <f>L142</f>
        <v>1.25</v>
      </c>
      <c r="M180" s="80"/>
      <c r="N180" s="80"/>
    </row>
    <row r="181" spans="1:14">
      <c r="A181" s="24"/>
      <c r="B181" s="25"/>
      <c r="C181" s="26"/>
      <c r="D181" s="31" t="s">
        <v>26</v>
      </c>
      <c r="E181" s="28" t="s">
        <v>43</v>
      </c>
      <c r="F181" s="28">
        <v>40</v>
      </c>
      <c r="G181" s="63">
        <v>2.0266666666666664</v>
      </c>
      <c r="H181" s="63">
        <v>0.21333333333333335</v>
      </c>
      <c r="I181" s="63">
        <v>13.120000000000001</v>
      </c>
      <c r="J181" s="63">
        <v>62.506666666666668</v>
      </c>
      <c r="K181" s="28"/>
      <c r="L181" s="63">
        <f>L105</f>
        <v>3.34</v>
      </c>
      <c r="M181" s="80"/>
      <c r="N181" s="80"/>
    </row>
    <row r="182" spans="1:14" ht="25.5">
      <c r="A182" s="24"/>
      <c r="B182" s="25"/>
      <c r="C182" s="26"/>
      <c r="D182" s="31" t="s">
        <v>27</v>
      </c>
      <c r="E182" s="28" t="s">
        <v>95</v>
      </c>
      <c r="F182" s="28">
        <v>200</v>
      </c>
      <c r="G182" s="28">
        <v>0.8</v>
      </c>
      <c r="H182" s="28">
        <v>0.8</v>
      </c>
      <c r="I182" s="28">
        <v>19.600000000000001</v>
      </c>
      <c r="J182" s="28">
        <v>88.800000000000011</v>
      </c>
      <c r="K182" s="28"/>
      <c r="L182" s="63">
        <v>11.35</v>
      </c>
      <c r="M182" s="80"/>
      <c r="N182" s="80"/>
    </row>
    <row r="183" spans="1:14">
      <c r="A183" s="24"/>
      <c r="B183" s="25"/>
      <c r="C183" s="26"/>
      <c r="D183" s="27"/>
      <c r="E183" s="28" t="s">
        <v>42</v>
      </c>
      <c r="F183" s="28">
        <v>25</v>
      </c>
      <c r="G183" s="28">
        <v>5.7999999999999989</v>
      </c>
      <c r="H183" s="28">
        <v>8.5</v>
      </c>
      <c r="I183" s="28">
        <v>2.5000000000000001E-2</v>
      </c>
      <c r="J183" s="28">
        <v>99.799999999999983</v>
      </c>
      <c r="K183" s="28"/>
      <c r="L183" s="63">
        <v>17.25</v>
      </c>
      <c r="M183" s="80"/>
      <c r="N183" s="80"/>
    </row>
    <row r="184" spans="1:14">
      <c r="A184" s="24"/>
      <c r="B184" s="25"/>
      <c r="C184" s="26"/>
      <c r="D184" s="27"/>
      <c r="E184" s="28"/>
      <c r="F184" s="29"/>
      <c r="G184" s="29"/>
      <c r="H184" s="29"/>
      <c r="I184" s="29"/>
      <c r="J184" s="29"/>
      <c r="K184" s="30"/>
      <c r="L184" s="33"/>
      <c r="M184" s="80"/>
      <c r="N184" s="80"/>
    </row>
    <row r="185" spans="1:14" ht="15">
      <c r="A185" s="34"/>
      <c r="B185" s="35"/>
      <c r="C185" s="36"/>
      <c r="D185" s="37" t="s">
        <v>28</v>
      </c>
      <c r="E185" s="38"/>
      <c r="F185" s="39">
        <f>SUM(F178:F184)</f>
        <v>710</v>
      </c>
      <c r="G185" s="40">
        <f>SUM(G178:G184)</f>
        <v>31.752916666666664</v>
      </c>
      <c r="H185" s="40">
        <f>SUM(H178:H184)</f>
        <v>31.167083333333334</v>
      </c>
      <c r="I185" s="40">
        <f>SUM(I178:I184)</f>
        <v>64.085000000000008</v>
      </c>
      <c r="J185" s="40">
        <f>SUM(J178:J184)</f>
        <v>663.85541666666666</v>
      </c>
      <c r="K185" s="41"/>
      <c r="L185" s="40">
        <f>SUM(L178:L184)</f>
        <v>82.23</v>
      </c>
      <c r="M185" s="79">
        <v>82.23</v>
      </c>
      <c r="N185" s="79">
        <f>L185-M185</f>
        <v>0</v>
      </c>
    </row>
    <row r="186" spans="1:14">
      <c r="A186" s="43">
        <f>A178</f>
        <v>2</v>
      </c>
      <c r="B186" s="44">
        <f>B178</f>
        <v>5</v>
      </c>
      <c r="C186" s="45" t="s">
        <v>29</v>
      </c>
      <c r="D186" s="31" t="s">
        <v>30</v>
      </c>
      <c r="E186" s="28"/>
      <c r="F186" s="28"/>
      <c r="G186" s="63"/>
      <c r="H186" s="63"/>
      <c r="I186" s="63"/>
      <c r="J186" s="63"/>
      <c r="K186" s="28"/>
      <c r="L186" s="29"/>
      <c r="M186" s="80"/>
      <c r="N186" s="80"/>
    </row>
    <row r="187" spans="1:14" ht="26.25" customHeight="1">
      <c r="A187" s="24"/>
      <c r="B187" s="25"/>
      <c r="C187" s="26"/>
      <c r="D187" s="31" t="s">
        <v>31</v>
      </c>
      <c r="E187" s="28" t="s">
        <v>96</v>
      </c>
      <c r="F187" s="28">
        <v>225</v>
      </c>
      <c r="G187" s="63">
        <v>11.137500000000001</v>
      </c>
      <c r="H187" s="63">
        <v>10.012500000000001</v>
      </c>
      <c r="I187" s="63">
        <v>28.35</v>
      </c>
      <c r="J187" s="63">
        <v>248.0625</v>
      </c>
      <c r="K187" s="28"/>
      <c r="L187" s="33">
        <v>4.97</v>
      </c>
      <c r="M187" s="80"/>
      <c r="N187" s="80"/>
    </row>
    <row r="188" spans="1:14">
      <c r="A188" s="24"/>
      <c r="B188" s="25"/>
      <c r="C188" s="26"/>
      <c r="D188" s="31" t="s">
        <v>32</v>
      </c>
      <c r="E188" s="28" t="s">
        <v>97</v>
      </c>
      <c r="F188" s="28">
        <v>95</v>
      </c>
      <c r="G188" s="63">
        <v>14.477999999999998</v>
      </c>
      <c r="H188" s="63">
        <v>5.51</v>
      </c>
      <c r="I188" s="63">
        <v>9.6519999999999992</v>
      </c>
      <c r="J188" s="63">
        <v>146.10999999999999</v>
      </c>
      <c r="K188" s="28"/>
      <c r="L188" s="33">
        <v>36.39</v>
      </c>
      <c r="M188" s="80"/>
      <c r="N188" s="80"/>
    </row>
    <row r="189" spans="1:14" ht="25.5">
      <c r="A189" s="24"/>
      <c r="B189" s="25"/>
      <c r="C189" s="26"/>
      <c r="D189" s="31" t="s">
        <v>33</v>
      </c>
      <c r="E189" s="28" t="s">
        <v>98</v>
      </c>
      <c r="F189" s="28">
        <v>165</v>
      </c>
      <c r="G189" s="63">
        <v>7.2269999999999994</v>
      </c>
      <c r="H189" s="63">
        <v>4.609</v>
      </c>
      <c r="I189" s="63">
        <v>35.552</v>
      </c>
      <c r="J189" s="63">
        <v>212.59700000000001</v>
      </c>
      <c r="K189" s="28"/>
      <c r="L189" s="33">
        <v>7.9799999999999995</v>
      </c>
      <c r="M189" s="80"/>
      <c r="N189" s="80"/>
    </row>
    <row r="190" spans="1:14">
      <c r="A190" s="24"/>
      <c r="B190" s="25"/>
      <c r="C190" s="26"/>
      <c r="D190" s="31" t="s">
        <v>34</v>
      </c>
      <c r="E190" s="28" t="s">
        <v>61</v>
      </c>
      <c r="F190" s="28">
        <v>200</v>
      </c>
      <c r="G190" s="28">
        <v>1</v>
      </c>
      <c r="H190" s="28">
        <v>0.2</v>
      </c>
      <c r="I190" s="28">
        <v>20.2</v>
      </c>
      <c r="J190" s="28">
        <v>86.6</v>
      </c>
      <c r="K190" s="28"/>
      <c r="L190" s="33">
        <v>7.4</v>
      </c>
      <c r="M190" s="80"/>
      <c r="N190" s="80"/>
    </row>
    <row r="191" spans="1:14">
      <c r="A191" s="24"/>
      <c r="B191" s="25"/>
      <c r="C191" s="26"/>
      <c r="D191" s="31" t="s">
        <v>35</v>
      </c>
      <c r="E191" s="28"/>
      <c r="F191" s="28"/>
      <c r="G191" s="28"/>
      <c r="H191" s="28"/>
      <c r="I191" s="28"/>
      <c r="J191" s="28"/>
      <c r="K191" s="28"/>
      <c r="L191" s="33"/>
      <c r="M191" s="80"/>
      <c r="N191" s="80"/>
    </row>
    <row r="192" spans="1:14">
      <c r="A192" s="24"/>
      <c r="B192" s="25"/>
      <c r="C192" s="26"/>
      <c r="D192" s="31" t="s">
        <v>36</v>
      </c>
      <c r="E192" s="28" t="s">
        <v>49</v>
      </c>
      <c r="F192" s="28">
        <v>40</v>
      </c>
      <c r="G192" s="28">
        <v>2.64</v>
      </c>
      <c r="H192" s="28">
        <v>0.48</v>
      </c>
      <c r="I192" s="28">
        <v>13.680000000000001</v>
      </c>
      <c r="J192" s="28">
        <v>69.600000000000009</v>
      </c>
      <c r="K192" s="28"/>
      <c r="L192" s="33">
        <v>1.88</v>
      </c>
      <c r="M192" s="80"/>
      <c r="N192" s="80"/>
    </row>
    <row r="193" spans="1:14">
      <c r="A193" s="24"/>
      <c r="B193" s="25"/>
      <c r="C193" s="26"/>
      <c r="D193" s="27"/>
      <c r="E193" s="28" t="s">
        <v>69</v>
      </c>
      <c r="F193" s="28">
        <v>30</v>
      </c>
      <c r="G193" s="28">
        <v>2.5499999999999998</v>
      </c>
      <c r="H193" s="28">
        <v>3.3899999999999997</v>
      </c>
      <c r="I193" s="28">
        <v>20.700000000000003</v>
      </c>
      <c r="J193" s="28">
        <v>123.51</v>
      </c>
      <c r="K193" s="28"/>
      <c r="L193" s="33">
        <v>6.51</v>
      </c>
      <c r="M193" s="80"/>
      <c r="N193" s="80"/>
    </row>
    <row r="194" spans="1:14">
      <c r="A194" s="24"/>
      <c r="B194" s="25"/>
      <c r="C194" s="26"/>
      <c r="D194" s="27"/>
      <c r="E194" s="28"/>
      <c r="F194" s="29"/>
      <c r="G194" s="33"/>
      <c r="H194" s="33"/>
      <c r="I194" s="33"/>
      <c r="J194" s="33"/>
      <c r="K194" s="30"/>
      <c r="L194" s="33"/>
      <c r="M194" s="80"/>
      <c r="N194" s="80"/>
    </row>
    <row r="195" spans="1:14" ht="15">
      <c r="A195" s="34"/>
      <c r="B195" s="35"/>
      <c r="C195" s="36"/>
      <c r="D195" s="37" t="s">
        <v>28</v>
      </c>
      <c r="E195" s="38"/>
      <c r="F195" s="39">
        <f>SUM(F186:F194)</f>
        <v>755</v>
      </c>
      <c r="G195" s="40">
        <f>SUM(G186:G194)</f>
        <v>39.032499999999992</v>
      </c>
      <c r="H195" s="40">
        <f>SUM(H186:H194)</f>
        <v>24.201500000000003</v>
      </c>
      <c r="I195" s="40">
        <f>SUM(I186:I194)</f>
        <v>128.13400000000001</v>
      </c>
      <c r="J195" s="40">
        <f>SUM(J186:J194)</f>
        <v>886.47950000000003</v>
      </c>
      <c r="K195" s="41"/>
      <c r="L195" s="40">
        <f>SUM(L186:L194)</f>
        <v>65.13</v>
      </c>
      <c r="M195" s="79">
        <v>65.13</v>
      </c>
      <c r="N195" s="79">
        <f>L195-M195</f>
        <v>0</v>
      </c>
    </row>
    <row r="196" spans="1:14" ht="15.75" thickBot="1">
      <c r="A196" s="46">
        <f>A178</f>
        <v>2</v>
      </c>
      <c r="B196" s="47">
        <f>B178</f>
        <v>5</v>
      </c>
      <c r="C196" s="73" t="s">
        <v>37</v>
      </c>
      <c r="D196" s="74"/>
      <c r="E196" s="48"/>
      <c r="F196" s="49">
        <f>F185+F195</f>
        <v>1465</v>
      </c>
      <c r="G196" s="50">
        <f t="shared" ref="G196:L196" si="12">G185+G195</f>
        <v>70.785416666666663</v>
      </c>
      <c r="H196" s="50">
        <f t="shared" si="12"/>
        <v>55.368583333333333</v>
      </c>
      <c r="I196" s="50">
        <f t="shared" si="12"/>
        <v>192.21900000000002</v>
      </c>
      <c r="J196" s="50">
        <f t="shared" si="12"/>
        <v>1550.3349166666667</v>
      </c>
      <c r="K196" s="49"/>
      <c r="L196" s="50">
        <f t="shared" si="12"/>
        <v>147.36000000000001</v>
      </c>
      <c r="M196" s="79">
        <f>M185+M195</f>
        <v>147.36000000000001</v>
      </c>
      <c r="N196" s="79">
        <f>L196-M196</f>
        <v>0</v>
      </c>
    </row>
    <row r="197" spans="1:14" ht="13.5" thickBot="1">
      <c r="A197" s="69"/>
      <c r="B197" s="70"/>
      <c r="C197" s="75" t="s">
        <v>39</v>
      </c>
      <c r="D197" s="75"/>
      <c r="E197" s="75"/>
      <c r="F197" s="71">
        <f>(F24+F44+F63+F82+F101+F120+F139+F158+F177+F196)/(IF(F24=0,0,1)+IF(F44=0,0,1)+IF(F63=0,0,1)+IF(F82=0,0,1)+IF(F101=0,0,1)+IF(F120=0,0,1)+IF(F139=0,0,1)+IF(F158=0,0,1)+IF(F177=0,0,1)+IF(F196=0,0,1))</f>
        <v>1437</v>
      </c>
      <c r="G197" s="72">
        <f>(G24+G44+G63+G82+G101+G120+G139+G158+G177+G196)/(IF(G24=0,0,1)+IF(G44=0,0,1)+IF(G63=0,0,1)+IF(G82=0,0,1)+IF(G101=0,0,1)+IF(G120=0,0,1)+IF(G139=0,0,1)+IF(G158=0,0,1)+IF(G177=0,0,1)+IF(G196=0,0,1))</f>
        <v>59.150817892156851</v>
      </c>
      <c r="H197" s="72">
        <f>(H24+H44+H63+H82+H101+H120+H139+H158+H177+H196)/(IF(H24=0,0,1)+IF(H44=0,0,1)+IF(H63=0,0,1)+IF(H82=0,0,1)+IF(H101=0,0,1)+IF(H120=0,0,1)+IF(H139=0,0,1)+IF(H158=0,0,1)+IF(H177=0,0,1)+IF(H196=0,0,1))</f>
        <v>61.246298602941195</v>
      </c>
      <c r="I197" s="72">
        <f>(I24+I44+I63+I82+I101+I120+I139+I158+I177+I196)/(IF(I24=0,0,1)+IF(I44=0,0,1)+IF(I63=0,0,1)+IF(I82=0,0,1)+IF(I101=0,0,1)+IF(I120=0,0,1)+IF(I139=0,0,1)+IF(I158=0,0,1)+IF(I177=0,0,1)+IF(I196=0,0,1))</f>
        <v>203.63273680759804</v>
      </c>
      <c r="J197" s="72">
        <f>(J24+J44+J63+J82+J101+J120+J139+J158+J177+J196)/(IF(J24=0,0,1)+IF(J44=0,0,1)+IF(J63=0,0,1)+IF(J82=0,0,1)+IF(J101=0,0,1)+IF(J120=0,0,1)+IF(J139=0,0,1)+IF(J158=0,0,1)+IF(J177=0,0,1)+IF(J196=0,0,1))</f>
        <v>1602.3509062254902</v>
      </c>
      <c r="K197" s="71"/>
      <c r="L197" s="72">
        <f>ROUND((L24+L44+L63+L82+L101+L120+L139+L158+L177+L196)/(IF(L24=0,0,1)+IF(L44=0,0,1)+IF(L63=0,0,1)+IF(L82=0,0,1)+IF(L101=0,0,1)+IF(L120=0,0,1)+IF(L139=0,0,1)+IF(L158=0,0,1)+IF(L177=0,0,1)+IF(L196=0,0,1)),2)</f>
        <v>149.30000000000001</v>
      </c>
      <c r="M197" s="82">
        <f>ROUND((M24+M44+M63+M82+M101+M120+M139+M158+M177+M196)/(IF(M24=0,0,1)+IF(M44=0,0,1)+IF(M63=0,0,1)+IF(M82=0,0,1)+IF(M101=0,0,1)+IF(M120=0,0,1)+IF(M139=0,0,1)+IF(M158=0,0,1)+IF(M177=0,0,1)+IF(M196=0,0,1)),2)</f>
        <v>149.30000000000001</v>
      </c>
      <c r="N197" s="82"/>
    </row>
    <row r="199" spans="1:14">
      <c r="L199" s="80">
        <f>71.3+78</f>
        <v>149.30000000000001</v>
      </c>
    </row>
    <row r="200" spans="1:14">
      <c r="L200" s="79">
        <f>L197-L199</f>
        <v>0</v>
      </c>
    </row>
  </sheetData>
  <mergeCells count="14">
    <mergeCell ref="C63:D63"/>
    <mergeCell ref="C1:E1"/>
    <mergeCell ref="H1:K1"/>
    <mergeCell ref="H2:K2"/>
    <mergeCell ref="C24:D24"/>
    <mergeCell ref="C44:D44"/>
    <mergeCell ref="C196:D196"/>
    <mergeCell ref="C197:E197"/>
    <mergeCell ref="C82:D82"/>
    <mergeCell ref="C101:D101"/>
    <mergeCell ref="C120:D120"/>
    <mergeCell ref="C139:D139"/>
    <mergeCell ref="C158:D158"/>
    <mergeCell ref="C177:D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сайта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ПСОШ1</dc:creator>
  <cp:lastModifiedBy>ПСОШ1</cp:lastModifiedBy>
  <dcterms:created xsi:type="dcterms:W3CDTF">2026-02-28T06:53:28Z</dcterms:created>
  <dcterms:modified xsi:type="dcterms:W3CDTF">2026-02-28T17:27:23Z</dcterms:modified>
</cp:coreProperties>
</file>